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22.xml.rels" ContentType="application/vnd.openxmlformats-package.relationships+xml"/>
  <Override PartName="/xl/worksheets/_rels/sheet1.xml.rels" ContentType="application/vnd.openxmlformats-package.relationships+xml"/>
  <Override PartName="/xl/worksheets/_rels/sheet23.xml.rels" ContentType="application/vnd.openxmlformats-package.relationships+xml"/>
  <Override PartName="/xl/worksheets/_rels/sheet2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19.xml.rels" ContentType="application/vnd.openxmlformats-package.relationships+xml"/>
  <Override PartName="/xl/worksheets/_rels/sheet20.xml.rels" ContentType="application/vnd.openxmlformats-package.relationships+xml"/>
  <Override PartName="/xl/worksheets/_rels/sheet21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2.png" ContentType="image/png"/>
  <Override PartName="/xl/media/image4.jpeg" ContentType="image/jpeg"/>
  <Override PartName="/xl/media/image1.wmf" ContentType="image/x-wmf"/>
  <Override PartName="/xl/media/image3.jpeg" ContentType="image/jpeg"/>
  <Override PartName="/xl/media/image7.png" ContentType="image/png"/>
  <Override PartName="/xl/media/image5.jpeg" ContentType="image/jpeg"/>
  <Override PartName="/xl/media/image6.png" ContentType="image/png"/>
  <Override PartName="/xl/media/image8.png" ContentType="image/png"/>
  <Override PartName="/xl/media/image9.png" ContentType="image/png"/>
  <Override PartName="/xl/media/image10.wmf" ContentType="image/x-wmf"/>
  <Override PartName="/xl/sharedStrings.xml" ContentType="application/vnd.openxmlformats-officedocument.spreadsheetml.sharedStrings+xml"/>
  <Override PartName="/xl/charts/chart9.xml" ContentType="application/vnd.openxmlformats-officedocument.drawingml.chart+xml"/>
  <Override PartName="/xl/charts/chart35.xml" ContentType="application/vnd.openxmlformats-officedocument.drawingml.char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9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false" xWindow="0" yWindow="0" windowWidth="16384" windowHeight="8192" tabRatio="871" firstSheet="0" activeTab="0"/>
  </bookViews>
  <sheets>
    <sheet name="c-intereg" sheetId="1" state="visible" r:id="rId2"/>
    <sheet name="Indice" sheetId="2" state="visible" r:id="rId3"/>
    <sheet name="GRÁFICOS_VL" sheetId="3" state="hidden" r:id="rId4"/>
    <sheet name="GráficosT(2)" sheetId="4" state="hidden" r:id="rId5"/>
    <sheet name="GráficosV (2)" sheetId="5" state="hidden" r:id="rId6"/>
    <sheet name="GRÁFICOS_TN" sheetId="6" state="hidden" r:id="rId7"/>
    <sheet name="EXPT_VL" sheetId="7" state="visible" r:id="rId8"/>
    <sheet name="IMPT_VL" sheetId="8" state="visible" r:id="rId9"/>
    <sheet name="INTRA_VL" sheetId="9" state="visible" r:id="rId10"/>
    <sheet name="EXPT_TN" sheetId="10" state="visible" r:id="rId11"/>
    <sheet name="IMPT_TN" sheetId="11" state="visible" r:id="rId12"/>
    <sheet name="INTRA_TN" sheetId="12" state="visible" r:id="rId13"/>
    <sheet name="VAB" sheetId="13" state="visible" r:id="rId14"/>
    <sheet name="PROD_E" sheetId="14" state="visible" r:id="rId15"/>
    <sheet name="EXPV_RM" sheetId="15" state="visible" r:id="rId16"/>
    <sheet name="IMPV_RM" sheetId="16" state="visible" r:id="rId17"/>
    <sheet name="EXPT_RM" sheetId="17" state="visible" r:id="rId18"/>
    <sheet name="IMPT_RM" sheetId="18" state="visible" r:id="rId19"/>
    <sheet name="G.PROD.E" sheetId="19" state="hidden" r:id="rId20"/>
    <sheet name="G.COMERCIO.E" sheetId="20" state="hidden" r:id="rId21"/>
    <sheet name="Tn_vl" sheetId="21" state="hidden" r:id="rId22"/>
    <sheet name="GráficosT" sheetId="22" state="hidden" r:id="rId23"/>
    <sheet name="GráficosV" sheetId="23" state="hidden" r:id="rId24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<sst xmlns="http://schemas.openxmlformats.org/spreadsheetml/2006/main" count="2183" uniqueCount="310">
  <si>
    <t xml:space="preserve">Índice</t>
  </si>
  <si>
    <t xml:space="preserve">Portada</t>
  </si>
  <si>
    <t xml:space="preserve">DATOS DESESTACIONALIZADOS</t>
  </si>
  <si>
    <r>
      <rPr>
        <sz val="18"/>
        <color rgb="FF000080"/>
        <rFont val="Aharoni"/>
        <family val="0"/>
        <charset val="177"/>
      </rPr>
      <t xml:space="preserve">Millones de</t>
    </r>
    <r>
      <rPr>
        <sz val="18"/>
        <color rgb="FF008000"/>
        <rFont val="Aharoni"/>
        <family val="0"/>
        <charset val="177"/>
      </rPr>
      <t xml:space="preserve"> EUROS</t>
    </r>
  </si>
  <si>
    <r>
      <rPr>
        <sz val="18"/>
        <color rgb="FF000080"/>
        <rFont val="Aharoni"/>
        <family val="0"/>
        <charset val="177"/>
      </rPr>
      <t xml:space="preserve">Miles de </t>
    </r>
    <r>
      <rPr>
        <sz val="18"/>
        <color rgb="FF008000"/>
        <rFont val="Aharoni"/>
        <family val="0"/>
        <charset val="177"/>
      </rPr>
      <t xml:space="preserve">TONELADAS</t>
    </r>
  </si>
  <si>
    <t xml:space="preserve">Estimación trimestral y dato anual</t>
  </si>
  <si>
    <t xml:space="preserve">Exportaciones inter-regionales 1995:1-2019:1</t>
  </si>
  <si>
    <t xml:space="preserve">Importaciones inter-regionales 1995:1-2019:1</t>
  </si>
  <si>
    <t xml:space="preserve">Comercio intra-regional 1995:1-2019:1</t>
  </si>
  <si>
    <r>
      <rPr>
        <sz val="18"/>
        <color rgb="FF000080"/>
        <rFont val="Aharoni"/>
        <family val="0"/>
        <charset val="177"/>
      </rPr>
      <t xml:space="preserve">Producci</t>
    </r>
    <r>
      <rPr>
        <b val="true"/>
        <sz val="18"/>
        <color rgb="FF000080"/>
        <rFont val="Aharoni"/>
        <family val="0"/>
        <charset val="177"/>
      </rPr>
      <t xml:space="preserve">ó</t>
    </r>
    <r>
      <rPr>
        <sz val="18"/>
        <color rgb="FF000080"/>
        <rFont val="Aharoni"/>
        <family val="0"/>
        <charset val="177"/>
      </rPr>
      <t xml:space="preserve">n efectiva</t>
    </r>
  </si>
  <si>
    <t xml:space="preserve">Pro-memoria: Datos de referencia</t>
  </si>
  <si>
    <t xml:space="preserve">Producción efectiva en millones de euros</t>
  </si>
  <si>
    <t xml:space="preserve">VAB</t>
  </si>
  <si>
    <t xml:space="preserve">Producción efectiva 1995:1-2019:1</t>
  </si>
  <si>
    <t xml:space="preserve">Comercio exterior. Millones de EUROS</t>
  </si>
  <si>
    <t xml:space="preserve">Exportaciones inter-nacionales 1995:1-2019:1</t>
  </si>
  <si>
    <t xml:space="preserve">Importaciones inter-nacionales 1995:1-2019:1</t>
  </si>
  <si>
    <t xml:space="preserve">Comercio exterior. Miles de TONELADAS</t>
  </si>
  <si>
    <r>
      <rPr>
        <sz val="14"/>
        <color rgb="FF000080"/>
        <rFont val="Arial"/>
        <family val="2"/>
      </rPr>
      <t xml:space="preserve">Millones de Euros </t>
    </r>
    <r>
      <rPr>
        <sz val="14"/>
        <color rgb="FFFF6600"/>
        <rFont val="Arial"/>
        <family val="2"/>
      </rPr>
      <t xml:space="preserve">Desestacionalizados</t>
    </r>
  </si>
  <si>
    <t xml:space="preserve">Gráficos  descriptivos</t>
  </si>
  <si>
    <t xml:space="preserve">Evolución trimestral de las exportaciones interregionales y del VAB. NACIONAL. 2000:1- 2019:1</t>
  </si>
  <si>
    <t xml:space="preserve">Evolución del comercio español interior y exterior de bienes según categoría geográfica. NACIONAL. 1996:1- 2019:1</t>
  </si>
  <si>
    <t xml:space="preserve">Distribución geográfica del comercio regional. 2007. </t>
  </si>
  <si>
    <t xml:space="preserve">Exportaciones TN</t>
  </si>
  <si>
    <t xml:space="preserve">Importaciones TN</t>
  </si>
  <si>
    <t xml:space="preserve">Intra-regional TN</t>
  </si>
  <si>
    <t xml:space="preserve">Valor efectivo y predicción de las exportaciones interregionales.</t>
  </si>
  <si>
    <t xml:space="preserve">Error medio en la estimación de los distintos tipos de flujos en toneladas, en el año 2007</t>
  </si>
  <si>
    <t xml:space="preserve">Exportaciones, Importaciones y Saldo del Comercio interregional 2007.</t>
  </si>
  <si>
    <t xml:space="preserve">Miles de Toneladas.</t>
  </si>
  <si>
    <t xml:space="preserve">Valor de interpolación y de predicción de las exportaciones interregionales. </t>
  </si>
  <si>
    <t xml:space="preserve">Valor de interpolación (y)</t>
  </si>
  <si>
    <t xml:space="preserve">Valor de predicción (y*)</t>
  </si>
  <si>
    <t xml:space="preserve">Porcentage de error </t>
  </si>
  <si>
    <t xml:space="preserve">valor de predicción (y*)</t>
  </si>
  <si>
    <t xml:space="preserve">Miles de Toneladas. 2007</t>
  </si>
  <si>
    <t xml:space="preserve"> Miles de Toneladas</t>
  </si>
  <si>
    <t xml:space="preserve">Miles de Toneladas</t>
  </si>
  <si>
    <t xml:space="preserve">Valor de predicción</t>
  </si>
  <si>
    <t xml:space="preserve">Andalucía</t>
  </si>
  <si>
    <t xml:space="preserve">T-1</t>
  </si>
  <si>
    <t xml:space="preserve">Interregional TN</t>
  </si>
  <si>
    <t xml:space="preserve">Errores (Y-Y*)/Y</t>
  </si>
  <si>
    <t xml:space="preserve">Propia CCAA</t>
  </si>
  <si>
    <t xml:space="preserve">EXPORTA A</t>
  </si>
  <si>
    <t xml:space="preserve">IMPORTA A</t>
  </si>
  <si>
    <t xml:space="preserve">SALDO</t>
  </si>
  <si>
    <t xml:space="preserve">TASA APERTURA</t>
  </si>
  <si>
    <t xml:space="preserve">T-2</t>
  </si>
  <si>
    <t xml:space="preserve">Valor efectivo (y)</t>
  </si>
  <si>
    <t xml:space="preserve">Predicción (y*)</t>
  </si>
  <si>
    <t xml:space="preserve">Exportaciones</t>
  </si>
  <si>
    <t xml:space="preserve">Importaciones</t>
  </si>
  <si>
    <t xml:space="preserve">Intra-regional</t>
  </si>
  <si>
    <t xml:space="preserve">ESPAÑA                MUNDO</t>
  </si>
  <si>
    <t xml:space="preserve">ESPAÑA            MUNDO</t>
  </si>
  <si>
    <t xml:space="preserve">ESPAÑA              MUNDO</t>
  </si>
  <si>
    <t xml:space="preserve">T-3</t>
  </si>
  <si>
    <t xml:space="preserve">T-4</t>
  </si>
  <si>
    <t xml:space="preserve">Aragón</t>
  </si>
  <si>
    <t xml:space="preserve">Asturias</t>
  </si>
  <si>
    <t xml:space="preserve">Baleares </t>
  </si>
  <si>
    <t xml:space="preserve">Balears </t>
  </si>
  <si>
    <t xml:space="preserve">Canarias</t>
  </si>
  <si>
    <t xml:space="preserve">Cantabria</t>
  </si>
  <si>
    <t xml:space="preserve">Castilla y León</t>
  </si>
  <si>
    <t xml:space="preserve">Castilla-La Mancha</t>
  </si>
  <si>
    <t xml:space="preserve">Cataluña</t>
  </si>
  <si>
    <t xml:space="preserve">C. Valenciana</t>
  </si>
  <si>
    <t xml:space="preserve">Extremadura</t>
  </si>
  <si>
    <t xml:space="preserve">Galicia</t>
  </si>
  <si>
    <t xml:space="preserve">Madrid </t>
  </si>
  <si>
    <t xml:space="preserve">Murcia </t>
  </si>
  <si>
    <t xml:space="preserve">Navarra </t>
  </si>
  <si>
    <t xml:space="preserve">Navarra</t>
  </si>
  <si>
    <t xml:space="preserve">País Vasco</t>
  </si>
  <si>
    <t xml:space="preserve">La Rioja </t>
  </si>
  <si>
    <t xml:space="preserve">Total</t>
  </si>
  <si>
    <t xml:space="preserve">Valor efectivo y predicción de las importaciones interregionales.</t>
  </si>
  <si>
    <t xml:space="preserve">Exportaciones, Importaciones y Saldo del Comercio interregional 2008.</t>
  </si>
  <si>
    <t xml:space="preserve">Distribución geográfica del comercio regional. 2008. </t>
  </si>
  <si>
    <t xml:space="preserve">Valor de interpolación y de predicción de las importaciones interregionales. </t>
  </si>
  <si>
    <t xml:space="preserve">Valor de predicción con el 2007 como último dato</t>
  </si>
  <si>
    <t xml:space="preserve">RM</t>
  </si>
  <si>
    <t xml:space="preserve"> Valencia</t>
  </si>
  <si>
    <t xml:space="preserve">Madrid (C.de)</t>
  </si>
  <si>
    <t xml:space="preserve">Murcia (R.de)</t>
  </si>
  <si>
    <t xml:space="preserve">Navarra (C.F.de)</t>
  </si>
  <si>
    <t xml:space="preserve">Rioja (La)</t>
  </si>
  <si>
    <t xml:space="preserve">Valor efectivo y predicción del comercio intrarregional.</t>
  </si>
  <si>
    <t xml:space="preserve">Valor de interpolación y de predicción del comercio intrarregional. </t>
  </si>
  <si>
    <t xml:space="preserve">Porcentage de error (Y*-Y)/Y%. Unidades: Toneladas</t>
  </si>
  <si>
    <t xml:space="preserve">Error medio en la estimación de los distintos tipos de flujos en unidades monetarias, en el año 2007</t>
  </si>
  <si>
    <t xml:space="preserve">Exportaciones, Importaciones y Saldo del Comercio interregional 2007.Millones de euros.</t>
  </si>
  <si>
    <t xml:space="preserve">Distribución geográfica del comercio regional. 2007. Millones de euros.</t>
  </si>
  <si>
    <t xml:space="preserve">Millones de Euros. 2007</t>
  </si>
  <si>
    <t xml:space="preserve"> Millones de Euros</t>
  </si>
  <si>
    <t xml:space="preserve">Exportaciones m.€</t>
  </si>
  <si>
    <t xml:space="preserve">Importaciones m.€</t>
  </si>
  <si>
    <t xml:space="preserve">Interregional m.€</t>
  </si>
  <si>
    <t xml:space="preserve">ESPAÑA</t>
  </si>
  <si>
    <t xml:space="preserve"> RESTO DEL MUNDO</t>
  </si>
  <si>
    <t xml:space="preserve">Madrid</t>
  </si>
  <si>
    <t xml:space="preserve">Murcia</t>
  </si>
  <si>
    <t xml:space="preserve">La Rioja</t>
  </si>
  <si>
    <t xml:space="preserve">Fuente: Comercio internacional, elaboración propia; Comercio internacional AEAT. Tasa de apertura (X+M)/PIB. Millones de Euros</t>
  </si>
  <si>
    <t xml:space="preserve">Exportaciones, Importaciones y Saldo del Comercio interregional 2008.Millones de euros.</t>
  </si>
  <si>
    <t xml:space="preserve">Distribución geográfica del comercio regional. 2008. Millones de euros.</t>
  </si>
  <si>
    <t xml:space="preserve">Castilla La Mancha</t>
  </si>
  <si>
    <r>
      <rPr>
        <sz val="14"/>
        <color rgb="FF000080"/>
        <rFont val="Arial"/>
        <family val="2"/>
      </rPr>
      <t xml:space="preserve">Miles de Toneladas </t>
    </r>
    <r>
      <rPr>
        <sz val="14"/>
        <color rgb="FFFF6600"/>
        <rFont val="Arial"/>
        <family val="2"/>
      </rPr>
      <t xml:space="preserve">Desestacionalizadas</t>
    </r>
  </si>
  <si>
    <t xml:space="preserve">Gráficos descriptivos</t>
  </si>
  <si>
    <t xml:space="preserve">Evolución trimestral de las exportaciones interregionales y del VAB. NACIONAL. 2000:1-2019:1</t>
  </si>
  <si>
    <r>
      <rPr>
        <b val="true"/>
        <sz val="11"/>
        <color rgb="FF800000"/>
        <rFont val="Arial"/>
        <family val="2"/>
      </rPr>
      <t xml:space="preserve">Estimación trimestral </t>
    </r>
    <r>
      <rPr>
        <b val="true"/>
        <sz val="11"/>
        <color rgb="FF003366"/>
        <rFont val="Arial"/>
        <family val="2"/>
      </rPr>
      <t xml:space="preserve">desestacionalizada</t>
    </r>
    <r>
      <rPr>
        <b val="true"/>
        <sz val="11"/>
        <color rgb="FF800000"/>
        <rFont val="Arial"/>
        <family val="2"/>
      </rPr>
      <t xml:space="preserve"> y dato anual </t>
    </r>
  </si>
  <si>
    <t xml:space="preserve">PRO MEMORIA</t>
  </si>
  <si>
    <r>
      <rPr>
        <b val="true"/>
        <sz val="10"/>
        <color rgb="FF800000"/>
        <rFont val="Arial"/>
        <family val="2"/>
      </rPr>
      <t xml:space="preserve">Exportaciones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</si>
  <si>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Exportaciones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R1-R16</t>
    </r>
  </si>
  <si>
    <r>
      <rPr>
        <b val="true"/>
        <sz val="10"/>
        <color rgb="FF800000"/>
        <rFont val="Arial"/>
        <family val="2"/>
      </rPr>
      <t xml:space="preserve">Exportaciones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333399"/>
        <rFont val="Arial"/>
        <family val="2"/>
      </rPr>
      <t xml:space="preserve">R16</t>
    </r>
  </si>
  <si>
    <t xml:space="preserve">Periodo:1995:1-2019:1</t>
  </si>
  <si>
    <t xml:space="preserve">Periodo:1995-2015</t>
  </si>
  <si>
    <t xml:space="preserve">Millones de Euros</t>
  </si>
  <si>
    <t xml:space="preserve">Millones de euros. </t>
  </si>
  <si>
    <t xml:space="preserve">Millones de euros.</t>
  </si>
  <si>
    <t xml:space="preserve">TRIMESTRAL</t>
  </si>
  <si>
    <t xml:space="preserve">Resto de España</t>
  </si>
  <si>
    <t xml:space="preserve">Exportación Interregional M€</t>
  </si>
  <si>
    <t xml:space="preserve">Tasa de variación inter-anual</t>
  </si>
  <si>
    <t xml:space="preserve">ANUAL</t>
  </si>
  <si>
    <t xml:space="preserve">Nacional</t>
  </si>
  <si>
    <t xml:space="preserve">1995:1</t>
  </si>
  <si>
    <t xml:space="preserve">1995:2</t>
  </si>
  <si>
    <t xml:space="preserve">1995:3</t>
  </si>
  <si>
    <t xml:space="preserve">1995:4</t>
  </si>
  <si>
    <t xml:space="preserve">1996:1</t>
  </si>
  <si>
    <t xml:space="preserve">1996:2</t>
  </si>
  <si>
    <t xml:space="preserve">1996:3</t>
  </si>
  <si>
    <t xml:space="preserve">1996:4</t>
  </si>
  <si>
    <t xml:space="preserve">1997:1</t>
  </si>
  <si>
    <t xml:space="preserve">1997:2</t>
  </si>
  <si>
    <t xml:space="preserve">1997:3</t>
  </si>
  <si>
    <t xml:space="preserve">1997:4</t>
  </si>
  <si>
    <t xml:space="preserve">1998:1</t>
  </si>
  <si>
    <t xml:space="preserve">1998:2</t>
  </si>
  <si>
    <t xml:space="preserve">1998:3</t>
  </si>
  <si>
    <t xml:space="preserve">1998:4</t>
  </si>
  <si>
    <t xml:space="preserve">1999:1</t>
  </si>
  <si>
    <t xml:space="preserve">2011</t>
  </si>
  <si>
    <t xml:space="preserve">1999:2</t>
  </si>
  <si>
    <t xml:space="preserve">2012</t>
  </si>
  <si>
    <t xml:space="preserve">1999:3</t>
  </si>
  <si>
    <t xml:space="preserve">1999:4</t>
  </si>
  <si>
    <t xml:space="preserve">2000:1</t>
  </si>
  <si>
    <t xml:space="preserve">2015</t>
  </si>
  <si>
    <t xml:space="preserve">2000:2</t>
  </si>
  <si>
    <t xml:space="preserve">2016</t>
  </si>
  <si>
    <t xml:space="preserve">2000:3</t>
  </si>
  <si>
    <t xml:space="preserve">2000:4</t>
  </si>
  <si>
    <t xml:space="preserve">PREDICCIÓN</t>
  </si>
  <si>
    <t xml:space="preserve">2017</t>
  </si>
  <si>
    <t xml:space="preserve">2001:1</t>
  </si>
  <si>
    <t xml:space="preserve">2018</t>
  </si>
  <si>
    <t xml:space="preserve">2001:2</t>
  </si>
  <si>
    <t xml:space="preserve">2001:3</t>
  </si>
  <si>
    <t xml:space="preserve">2001:4</t>
  </si>
  <si>
    <t xml:space="preserve">2002:1</t>
  </si>
  <si>
    <t xml:space="preserve">2002:2</t>
  </si>
  <si>
    <t xml:space="preserve">2002:3</t>
  </si>
  <si>
    <t xml:space="preserve">2002:4</t>
  </si>
  <si>
    <t xml:space="preserve">2003:1</t>
  </si>
  <si>
    <t xml:space="preserve">2003:2</t>
  </si>
  <si>
    <t xml:space="preserve">2003:3</t>
  </si>
  <si>
    <t xml:space="preserve">2003:4</t>
  </si>
  <si>
    <t xml:space="preserve">2004:1</t>
  </si>
  <si>
    <t xml:space="preserve">2004:2</t>
  </si>
  <si>
    <t xml:space="preserve">2004:3</t>
  </si>
  <si>
    <t xml:space="preserve">2004:4</t>
  </si>
  <si>
    <t xml:space="preserve">2005:1</t>
  </si>
  <si>
    <t xml:space="preserve">2005:2</t>
  </si>
  <si>
    <t xml:space="preserve">2005:3</t>
  </si>
  <si>
    <t xml:space="preserve">2005:4</t>
  </si>
  <si>
    <t xml:space="preserve">2006:1</t>
  </si>
  <si>
    <t xml:space="preserve">2006:2</t>
  </si>
  <si>
    <t xml:space="preserve">2006:3</t>
  </si>
  <si>
    <t xml:space="preserve">2006:4</t>
  </si>
  <si>
    <t xml:space="preserve">2007:1</t>
  </si>
  <si>
    <t xml:space="preserve">2007:2</t>
  </si>
  <si>
    <t xml:space="preserve">2007:3</t>
  </si>
  <si>
    <t xml:space="preserve">2007:4</t>
  </si>
  <si>
    <t xml:space="preserve">2008:1</t>
  </si>
  <si>
    <t xml:space="preserve">2008:2</t>
  </si>
  <si>
    <t xml:space="preserve">2008:3</t>
  </si>
  <si>
    <t xml:space="preserve">2008:4</t>
  </si>
  <si>
    <t xml:space="preserve">2009:1</t>
  </si>
  <si>
    <t xml:space="preserve">2009:2</t>
  </si>
  <si>
    <t xml:space="preserve">2009:3</t>
  </si>
  <si>
    <t xml:space="preserve">2009:4</t>
  </si>
  <si>
    <t xml:space="preserve">2012:1</t>
  </si>
  <si>
    <t xml:space="preserve">2012:2</t>
  </si>
  <si>
    <t xml:space="preserve">2012:3</t>
  </si>
  <si>
    <t xml:space="preserve">2012:4</t>
  </si>
  <si>
    <t xml:space="preserve">2013:1</t>
  </si>
  <si>
    <t xml:space="preserve">2013:2</t>
  </si>
  <si>
    <t xml:space="preserve">2013:3</t>
  </si>
  <si>
    <t xml:space="preserve">2013:4</t>
  </si>
  <si>
    <t xml:space="preserve">2014:1</t>
  </si>
  <si>
    <t xml:space="preserve">2014:2</t>
  </si>
  <si>
    <t xml:space="preserve">2014:3</t>
  </si>
  <si>
    <t xml:space="preserve">2014:4</t>
  </si>
  <si>
    <t xml:space="preserve">2015:1</t>
  </si>
  <si>
    <t xml:space="preserve">2015:2</t>
  </si>
  <si>
    <t xml:space="preserve">2015:3</t>
  </si>
  <si>
    <t xml:space="preserve">2015:4</t>
  </si>
  <si>
    <t xml:space="preserve">2016:1</t>
  </si>
  <si>
    <t xml:space="preserve">2016:2</t>
  </si>
  <si>
    <t xml:space="preserve">2016:3</t>
  </si>
  <si>
    <t xml:space="preserve">2016:4</t>
  </si>
  <si>
    <t xml:space="preserve">2017:1</t>
  </si>
  <si>
    <t xml:space="preserve">2017:2</t>
  </si>
  <si>
    <t xml:space="preserve">2017:3</t>
  </si>
  <si>
    <t xml:space="preserve">2017:4</t>
  </si>
  <si>
    <t xml:space="preserve">2018:1</t>
  </si>
  <si>
    <t xml:space="preserve">2018:2</t>
  </si>
  <si>
    <t xml:space="preserve">2018:3</t>
  </si>
  <si>
    <t xml:space="preserve">2018:4</t>
  </si>
  <si>
    <t xml:space="preserve">2019:1</t>
  </si>
  <si>
    <r>
      <rPr>
        <b val="true"/>
        <sz val="10"/>
        <color rgb="FF800000"/>
        <rFont val="Arial"/>
        <family val="2"/>
      </rPr>
      <t xml:space="preserve">Importaciones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R1-R15</t>
    </r>
  </si>
  <si>
    <r>
      <rPr>
        <b val="true"/>
        <sz val="10"/>
        <color rgb="FF800000"/>
        <rFont val="Arial"/>
        <family val="2"/>
      </rPr>
      <t xml:space="preserve">Importaciones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</si>
  <si>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sz val="10"/>
        <color rgb="FF800000"/>
        <rFont val="Arial"/>
        <family val="2"/>
      </rPr>
      <t xml:space="preserve">Importaciones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R1-R16</t>
    </r>
  </si>
  <si>
    <r>
      <rPr>
        <sz val="10"/>
        <color rgb="FF800000"/>
        <rFont val="Arial"/>
        <family val="2"/>
      </rPr>
      <t xml:space="preserve">Importaciones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333399"/>
        <rFont val="Arial"/>
        <family val="2"/>
      </rPr>
      <t xml:space="preserve">R16</t>
    </r>
  </si>
  <si>
    <t xml:space="preserve">Millones de euros</t>
  </si>
  <si>
    <t xml:space="preserve">Importación Interregional M€</t>
  </si>
  <si>
    <r>
      <rPr>
        <b val="true"/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R1-R15</t>
    </r>
  </si>
  <si>
    <r>
      <rPr>
        <b val="true"/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 </t>
    </r>
  </si>
  <si>
    <r>
      <rPr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R1-R16</t>
    </r>
  </si>
  <si>
    <r>
      <rPr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333399"/>
        <rFont val="Arial"/>
        <family val="2"/>
      </rPr>
      <t xml:space="preserve">R16</t>
    </r>
  </si>
  <si>
    <t xml:space="preserve">Intra-regional M€</t>
  </si>
  <si>
    <r>
      <rPr>
        <b val="true"/>
        <sz val="10"/>
        <color rgb="FF800000"/>
        <rFont val="Arial"/>
        <family val="2"/>
      </rPr>
      <t xml:space="preserve">Exportaciones</t>
    </r>
    <r>
      <rPr>
        <sz val="10"/>
        <color rgb="FF800000"/>
        <rFont val="Arial"/>
        <family val="2"/>
      </rPr>
      <t xml:space="preserve"> inter-regionales. </t>
    </r>
    <r>
      <rPr>
        <b val="true"/>
        <sz val="10"/>
        <color rgb="FF003366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autónomas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</si>
  <si>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Exportaciones</t>
    </r>
    <r>
      <rPr>
        <sz val="10"/>
        <color rgb="FF800000"/>
        <rFont val="Arial"/>
        <family val="2"/>
      </rPr>
      <t xml:space="preserve">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</si>
  <si>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Exportaciones</t>
    </r>
    <r>
      <rPr>
        <sz val="10"/>
        <color rgb="FF800000"/>
        <rFont val="Arial"/>
        <family val="2"/>
      </rPr>
      <t xml:space="preserve"> inter-regionales. </t>
    </r>
    <r>
      <rPr>
        <b val="true"/>
        <sz val="10"/>
        <color rgb="FF000080"/>
        <rFont val="Arial"/>
        <family val="2"/>
      </rPr>
      <t xml:space="preserve">Incluidas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</si>
  <si>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sz val="10"/>
        <color rgb="FF800000"/>
        <rFont val="Arial"/>
        <family val="2"/>
      </rPr>
      <t xml:space="preserve">Exportaciones inter-regionales </t>
    </r>
    <r>
      <rPr>
        <b val="true"/>
        <sz val="10"/>
        <color rgb="FF000080"/>
        <rFont val="Arial"/>
        <family val="2"/>
      </rPr>
      <t xml:space="preserve">con destino</t>
    </r>
    <r>
      <rPr>
        <sz val="10"/>
        <color rgb="FF800000"/>
        <rFont val="Arial"/>
        <family val="2"/>
      </rPr>
      <t xml:space="preserve"> Ceuta y/o Melilla.</t>
    </r>
    <r>
      <rPr>
        <b val="true"/>
        <sz val="10"/>
        <color rgb="FF800000"/>
        <rFont val="Arial"/>
        <family val="2"/>
      </rPr>
      <t xml:space="preserve"> R1-R15</t>
    </r>
  </si>
  <si>
    <t xml:space="preserve">Miles de Toneladas. </t>
  </si>
  <si>
    <t xml:space="preserve">Exportación Interregioal mTN</t>
  </si>
  <si>
    <t xml:space="preserve">NOTA:</t>
  </si>
  <si>
    <t xml:space="preserve">Los flujos comerciales expresados en toneladas no incluyen la producción de enegía electrica (R16)</t>
  </si>
  <si>
    <t xml:space="preserve">2010:1</t>
  </si>
  <si>
    <t xml:space="preserve">2010:2</t>
  </si>
  <si>
    <t xml:space="preserve">2010:3</t>
  </si>
  <si>
    <t xml:space="preserve">2010:4</t>
  </si>
  <si>
    <t xml:space="preserve">2011:1</t>
  </si>
  <si>
    <t xml:space="preserve">2011:2</t>
  </si>
  <si>
    <t xml:space="preserve">2011:3</t>
  </si>
  <si>
    <t xml:space="preserve">2011:4</t>
  </si>
  <si>
    <r>
      <rPr>
        <b val="true"/>
        <sz val="10"/>
        <color rgb="FF800000"/>
        <rFont val="Arial"/>
        <family val="2"/>
      </rPr>
      <t xml:space="preserve">Importaciones</t>
    </r>
    <r>
      <rPr>
        <sz val="10"/>
        <color rgb="FF800000"/>
        <rFont val="Arial"/>
        <family val="2"/>
      </rPr>
      <t xml:space="preserve"> inter-regionales.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autónomas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</si>
  <si>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Importaciones</t>
    </r>
    <r>
      <rPr>
        <sz val="10"/>
        <color rgb="FF800000"/>
        <rFont val="Arial"/>
        <family val="2"/>
      </rPr>
      <t xml:space="preserve"> inter-regionales, </t>
    </r>
    <r>
      <rPr>
        <b val="true"/>
        <sz val="10"/>
        <color rgb="FF000080"/>
        <rFont val="Arial"/>
        <family val="2"/>
      </rPr>
      <t xml:space="preserve">excluidas </t>
    </r>
    <r>
      <rPr>
        <sz val="10"/>
        <color rgb="FF000080"/>
        <rFont val="Arial"/>
        <family val="2"/>
      </rPr>
      <t xml:space="preserve">las que tienen como origen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</si>
  <si>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b val="true"/>
        <sz val="10"/>
        <color rgb="FF800000"/>
        <rFont val="Arial"/>
        <family val="2"/>
      </rPr>
      <t xml:space="preserve">Importaciones</t>
    </r>
    <r>
      <rPr>
        <sz val="10"/>
        <color rgb="FF800000"/>
        <rFont val="Arial"/>
        <family val="2"/>
      </rPr>
      <t xml:space="preserve"> inter-regionales,</t>
    </r>
    <r>
      <rPr>
        <sz val="10"/>
        <color rgb="FF000080"/>
        <rFont val="Arial"/>
        <family val="2"/>
      </rPr>
      <t xml:space="preserve"> </t>
    </r>
    <r>
      <rPr>
        <b val="true"/>
        <sz val="10"/>
        <color rgb="FF000080"/>
        <rFont val="Arial"/>
        <family val="2"/>
      </rPr>
      <t xml:space="preserve">incluidas</t>
    </r>
    <r>
      <rPr>
        <sz val="10"/>
        <color rgb="FF000080"/>
        <rFont val="Arial"/>
        <family val="2"/>
      </rPr>
      <t xml:space="preserve"> las que tienen como origen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</si>
  <si>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r>
      <rPr>
        <sz val="10"/>
        <color rgb="FF800000"/>
        <rFont val="Arial"/>
        <family val="2"/>
      </rPr>
      <t xml:space="preserve">Importaciones inter-regionales </t>
    </r>
    <r>
      <rPr>
        <b val="true"/>
        <sz val="10"/>
        <color rgb="FF000080"/>
        <rFont val="Arial"/>
        <family val="2"/>
      </rPr>
      <t xml:space="preserve">con origen</t>
    </r>
    <r>
      <rPr>
        <sz val="10"/>
        <color rgb="FF800000"/>
        <rFont val="Arial"/>
        <family val="2"/>
      </rPr>
      <t xml:space="preserve"> Ceuta y/o Melilla. </t>
    </r>
    <r>
      <rPr>
        <b val="true"/>
        <sz val="10"/>
        <color rgb="FF333399"/>
        <rFont val="Arial"/>
        <family val="2"/>
      </rPr>
      <t xml:space="preserve">R16</t>
    </r>
  </si>
  <si>
    <t xml:space="preserve">Miles de Toneladas.  </t>
  </si>
  <si>
    <t xml:space="preserve">Importación Interregional mTN</t>
  </si>
  <si>
    <r>
      <rPr>
        <b val="true"/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</t>
    </r>
    <r>
      <rPr>
        <b val="true"/>
        <sz val="10"/>
        <color rgb="FF800000"/>
        <rFont val="Arial"/>
        <family val="2"/>
      </rPr>
      <t xml:space="preserve"> R1-R15</t>
    </r>
  </si>
  <si>
    <r>
      <rPr>
        <b val="true"/>
        <sz val="10"/>
        <color rgb="FF800000"/>
        <rFont val="Arial"/>
        <family val="2"/>
      </rPr>
      <t xml:space="preserve">Comercio intra-regionales. </t>
    </r>
    <r>
      <rPr>
        <b val="true"/>
        <sz val="10"/>
        <color rgb="FF000080"/>
        <rFont val="Arial"/>
        <family val="2"/>
      </rPr>
      <t xml:space="preserve">Excluidas</t>
    </r>
    <r>
      <rPr>
        <sz val="10"/>
        <color rgb="FF800000"/>
        <rFont val="Arial"/>
        <family val="2"/>
      </rPr>
      <t xml:space="preserve"> las ciudades de Ceuta y Melilla. </t>
    </r>
    <r>
      <rPr>
        <b val="true"/>
        <sz val="10"/>
        <color rgb="FF800000"/>
        <rFont val="Arial"/>
        <family val="2"/>
      </rPr>
      <t xml:space="preserve">R1-R15</t>
    </r>
  </si>
  <si>
    <t xml:space="preserve">Miles de toneladas. </t>
  </si>
  <si>
    <t xml:space="preserve">Intra-regional mTN</t>
  </si>
  <si>
    <t xml:space="preserve">Contabilidad Nacional Trimestral de España. Base 2008. Fuente: INE</t>
  </si>
  <si>
    <t xml:space="preserve">PIB pm. Oferta (Precios corrientes) Serie desestacionalizada</t>
  </si>
  <si>
    <t xml:space="preserve">Periodo:2000:1-2017:2</t>
  </si>
  <si>
    <t xml:space="preserve">Millones de euros y tasas</t>
  </si>
  <si>
    <t xml:space="preserve">Valor de referencia</t>
  </si>
  <si>
    <t xml:space="preserve">PIB pm.</t>
  </si>
  <si>
    <t xml:space="preserve">VAB (Agricultura)</t>
  </si>
  <si>
    <t xml:space="preserve">VAB (Industria)</t>
  </si>
  <si>
    <t xml:space="preserve">VAB (Agricultura e Industria) M€</t>
  </si>
  <si>
    <t xml:space="preserve">Fuente: Instituto Nacional de Estadística</t>
  </si>
  <si>
    <r>
      <rPr>
        <b val="true"/>
        <sz val="11"/>
        <color rgb="FF800000"/>
        <rFont val="Arial"/>
        <family val="2"/>
      </rPr>
      <t xml:space="preserve">Estimación trimestral </t>
    </r>
    <r>
      <rPr>
        <b val="true"/>
        <sz val="11"/>
        <color rgb="FF003366"/>
        <rFont val="Arial"/>
        <family val="2"/>
      </rPr>
      <t xml:space="preserve">desestacionalizada </t>
    </r>
    <r>
      <rPr>
        <b val="true"/>
        <sz val="11"/>
        <color rgb="FF800000"/>
        <rFont val="Arial"/>
        <family val="2"/>
      </rPr>
      <t xml:space="preserve">y dato anual </t>
    </r>
  </si>
  <si>
    <t xml:space="preserve">Producción Efectiva</t>
  </si>
  <si>
    <t xml:space="preserve">Produción E. Nacional M€</t>
  </si>
  <si>
    <r>
      <rPr>
        <b val="true"/>
        <sz val="11"/>
        <color rgb="FF800000"/>
        <rFont val="Arial"/>
        <family val="2"/>
      </rPr>
      <t xml:space="preserve">Comercio exterior </t>
    </r>
    <r>
      <rPr>
        <b val="true"/>
        <sz val="11"/>
        <color rgb="FF003366"/>
        <rFont val="Arial"/>
        <family val="2"/>
      </rPr>
      <t xml:space="preserve">desestacionalizado</t>
    </r>
    <r>
      <rPr>
        <b val="true"/>
        <sz val="11"/>
        <color rgb="FF800000"/>
        <rFont val="Arial"/>
        <family val="2"/>
      </rPr>
      <t xml:space="preserve">. Fuente: AEAT.</t>
    </r>
  </si>
  <si>
    <t xml:space="preserve">Comercio exterior</t>
  </si>
  <si>
    <r>
      <rPr>
        <sz val="10"/>
        <color rgb="FF800000"/>
        <rFont val="Arial"/>
        <family val="2"/>
      </rPr>
      <t xml:space="preserve">Exportaciones </t>
    </r>
    <r>
      <rPr>
        <u val="single"/>
        <sz val="10"/>
        <color rgb="FF800000"/>
        <rFont val="arial"/>
        <family val="2"/>
      </rPr>
      <t xml:space="preserve">inter-nacionales</t>
    </r>
  </si>
  <si>
    <r>
      <rPr>
        <sz val="10"/>
        <color rgb="FF800000"/>
        <rFont val="Arial"/>
        <family val="2"/>
      </rPr>
      <t xml:space="preserve">Exportaciones </t>
    </r>
    <r>
      <rPr>
        <u val="single"/>
        <sz val="10"/>
        <color rgb="FF800000"/>
        <rFont val="arial"/>
        <family val="2"/>
      </rPr>
      <t xml:space="preserve">inter-nacionales.</t>
    </r>
  </si>
  <si>
    <t xml:space="preserve">Asturias </t>
  </si>
  <si>
    <t xml:space="preserve">Exportaciones Internacionales M€</t>
  </si>
  <si>
    <t xml:space="preserve">Fuente: Elaboración propia a partir del dato de Agencia Española de Administración Tributaria</t>
  </si>
  <si>
    <r>
      <rPr>
        <sz val="10"/>
        <color rgb="FF800000"/>
        <rFont val="Arial"/>
        <family val="2"/>
      </rPr>
      <t xml:space="preserve">Importaciones </t>
    </r>
    <r>
      <rPr>
        <u val="single"/>
        <sz val="10"/>
        <color rgb="FF800000"/>
        <rFont val="arial"/>
        <family val="2"/>
      </rPr>
      <t xml:space="preserve">inter-nacionales.</t>
    </r>
  </si>
  <si>
    <t xml:space="preserve">Importaciones Internacionales M€</t>
  </si>
  <si>
    <t xml:space="preserve">Exportaciones inter-nacionales.</t>
  </si>
  <si>
    <t xml:space="preserve">Exportaciones Internacionales mTN</t>
  </si>
  <si>
    <r>
      <rPr>
        <b val="true"/>
        <sz val="11"/>
        <color rgb="FF800000"/>
        <rFont val="Arial"/>
        <family val="2"/>
      </rPr>
      <t xml:space="preserve">Comercio exterior </t>
    </r>
    <r>
      <rPr>
        <b val="true"/>
        <sz val="11"/>
        <color rgb="FF003366"/>
        <rFont val="Arial"/>
        <family val="2"/>
      </rPr>
      <t xml:space="preserve">desestacionalizado</t>
    </r>
    <r>
      <rPr>
        <b val="true"/>
        <sz val="11"/>
        <color rgb="FF800000"/>
        <rFont val="Arial"/>
        <family val="2"/>
      </rPr>
      <t xml:space="preserve">. </t>
    </r>
  </si>
  <si>
    <t xml:space="preserve">Importaciones inter-nacionales.</t>
  </si>
  <si>
    <t xml:space="preserve">Importaciones Internacionales mTN</t>
  </si>
  <si>
    <t xml:space="preserve">Evolución de la producción efectiva y del VAB.</t>
  </si>
  <si>
    <t xml:space="preserve">Tasa trimestral interanual sobre datos desestacionalizados.Periodo:2001:1-2018:4</t>
  </si>
  <si>
    <t xml:space="preserve">Gráficos</t>
  </si>
  <si>
    <r>
      <rPr>
        <b val="true"/>
        <sz val="12.5"/>
        <color rgb="FF000000"/>
        <rFont val="Arial"/>
        <family val="2"/>
      </rPr>
      <t xml:space="preserve">Evolución del comercio español de bienes según categoría geográfica.</t>
    </r>
    <r>
      <rPr>
        <sz val="12.5"/>
        <color rgb="FF000000"/>
        <rFont val="Arial"/>
        <family val="2"/>
      </rPr>
      <t xml:space="preserve"> </t>
    </r>
  </si>
  <si>
    <t xml:space="preserve"> Tasa interanual sobre datos desestacionalizados. 1996:1-2018:2</t>
  </si>
  <si>
    <t xml:space="preserve">En el gráfico superior, se puede observar cómo dentro del comercio interior, sólo aparecen los flujos de exportaciones interregionales y de comercio intrarregional. Se recuerda que a nivel nacional, el flujo trimestral de exportaciones interregionales coincide con el de importaciones interregionales.</t>
  </si>
  <si>
    <t xml:space="preserve">Sin embargo, en el caso del comercio con el resto del mundo, no se da esta simetría.</t>
  </si>
  <si>
    <t xml:space="preserve"> Evolución trimestral de las exportaciones interregionales (millones de euros y miles de toneladas),  y VAB corriente (millones de euros).</t>
  </si>
  <si>
    <t xml:space="preserve">GRAFICOS</t>
  </si>
  <si>
    <t xml:space="preserve">TN</t>
  </si>
  <si>
    <t xml:space="preserve">VL</t>
  </si>
  <si>
    <t xml:space="preserve">2000:1-2018:2</t>
  </si>
  <si>
    <t xml:space="preserve">Gráficos y tablas</t>
  </si>
  <si>
    <t xml:space="preserve">Análisis regional trimestral</t>
  </si>
  <si>
    <t xml:space="preserve">Miles de toneladas</t>
  </si>
  <si>
    <t xml:space="preserve">Valor estimado (y)</t>
  </si>
  <si>
    <t xml:space="preserve">Porcentage de error (Y*-Y)/Y%. Unidades: Miles de toneladas</t>
  </si>
  <si>
    <t xml:space="preserve">Evolución de la producción efectiva y el VAB. Periodo:1995-2009II</t>
  </si>
  <si>
    <t xml:space="preserve">Tasa inter-trimestral</t>
  </si>
  <si>
    <t xml:space="preserve">RESTO DEL MUNDO</t>
  </si>
  <si>
    <r>
      <rPr>
        <b val="true"/>
        <sz val="8"/>
        <rFont val="Arial"/>
        <family val="2"/>
      </rPr>
      <t xml:space="preserve">Fuente:</t>
    </r>
    <r>
      <rPr>
        <sz val="8"/>
        <rFont val="Arial"/>
        <family val="2"/>
      </rPr>
      <t xml:space="preserve"> Comercio internacional, elaboración propia; Comercio internacional AEAT. Tasa de apertura (X+M)/PIB                                                                                Millones de Euros</t>
    </r>
  </si>
  <si>
    <t xml:space="preserve">Fuente: Comercio internacional, elaboración propia; Comercio internacional AEAT. Tasa de apertura (X+M)/PIB                                                                                Millones de Euros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</si>
</sst>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\ %"/>
    <numFmt numFmtId="166" formatCode="#,##0"/>
    <numFmt numFmtId="167" formatCode="#,##0.000"/>
    <numFmt numFmtId="168" formatCode="0"/>
    <numFmt numFmtId="169" formatCode="0.00"/>
    <numFmt numFmtId="170" formatCode="#,##0.0"/>
    <numFmt numFmtId="171" formatCode="@"/>
    <numFmt numFmtId="172" formatCode="0.0%"/>
  </numFmts>
  <fonts count="68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</font>
    <font>
      <sz val="22"/>
      <color rgb="FF008000"/>
      <name val="Aharoni"/>
      <family val="0"/>
      <charset val="177"/>
    </font>
    <font>
      <sz val="20"/>
      <color rgb="FF008000"/>
      <name val="Arial"/>
      <family val="2"/>
    </font>
    <font>
      <sz val="10"/>
      <name val="Times New Roman"/>
      <family val="1"/>
    </font>
    <font>
      <b val="true"/>
      <sz val="10"/>
      <color rgb="FF008000"/>
      <name val="Arial"/>
      <family val="2"/>
    </font>
    <font>
      <b val="true"/>
      <sz val="12"/>
      <name val="Times New Roman"/>
      <family val="1"/>
    </font>
    <font>
      <b val="true"/>
      <sz val="14"/>
      <color rgb="FF800000"/>
      <name val="Arial"/>
      <family val="2"/>
    </font>
    <font>
      <sz val="18"/>
      <color rgb="FF000080"/>
      <name val="Aharoni"/>
      <family val="0"/>
      <charset val="177"/>
    </font>
    <font>
      <sz val="12"/>
      <name val="Times New Roman"/>
      <family val="1"/>
    </font>
    <font>
      <b val="true"/>
      <sz val="10"/>
      <color rgb="FF800000"/>
      <name val="Arial"/>
      <family val="2"/>
    </font>
    <font>
      <sz val="18"/>
      <color rgb="FF008000"/>
      <name val="Aharoni"/>
      <family val="0"/>
      <charset val="177"/>
    </font>
    <font>
      <b val="true"/>
      <sz val="11"/>
      <color rgb="FF008000"/>
      <name val="Aharoni"/>
      <family val="0"/>
      <charset val="177"/>
    </font>
    <font>
      <sz val="10"/>
      <color rgb="FF800000"/>
      <name val="Arial"/>
      <family val="2"/>
    </font>
    <font>
      <b val="true"/>
      <sz val="18"/>
      <color rgb="FF000080"/>
      <name val="Aharoni"/>
      <family val="0"/>
      <charset val="177"/>
    </font>
    <font>
      <sz val="14"/>
      <color rgb="FF000080"/>
      <name val="Arial"/>
      <family val="2"/>
    </font>
    <font>
      <sz val="14"/>
      <color rgb="FFFF6600"/>
      <name val="Arial"/>
      <family val="2"/>
    </font>
    <font>
      <b val="true"/>
      <sz val="18"/>
      <color rgb="FF008000"/>
      <name val="Aharoni"/>
      <family val="0"/>
      <charset val="177"/>
    </font>
    <font>
      <u val="single"/>
      <sz val="10"/>
      <color rgb="FF000080"/>
      <name val="Arial"/>
      <family val="2"/>
    </font>
    <font>
      <u val="single"/>
      <sz val="10"/>
      <color rgb="FF0000FF"/>
      <name val="Arial"/>
      <family val="2"/>
    </font>
    <font>
      <sz val="10"/>
      <color rgb="FFFFFFFF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sz val="9"/>
      <name val="Arial"/>
      <family val="2"/>
    </font>
    <font>
      <sz val="7"/>
      <color rgb="FF000000"/>
      <name val="Arial"/>
      <family val="2"/>
    </font>
    <font>
      <sz val="4.35"/>
      <color rgb="FF000000"/>
      <name val="Arial"/>
      <family val="2"/>
    </font>
    <font>
      <sz val="6"/>
      <color rgb="FF000000"/>
      <name val="Arial"/>
      <family val="2"/>
    </font>
    <font>
      <sz val="3.75"/>
      <color rgb="FF000000"/>
      <name val="Arial"/>
      <family val="2"/>
    </font>
    <font>
      <sz val="5.75"/>
      <color rgb="FF000000"/>
      <name val="Arial"/>
      <family val="2"/>
    </font>
    <font>
      <sz val="3.05"/>
      <color rgb="FF000000"/>
      <name val="Arial"/>
      <family val="2"/>
    </font>
    <font>
      <sz val="2.9"/>
      <color rgb="FF000000"/>
      <name val="Arial"/>
      <family val="2"/>
    </font>
    <font>
      <sz val="9.75"/>
      <color rgb="FF000000"/>
      <name val="Arial"/>
      <family val="0"/>
    </font>
    <font>
      <sz val="8"/>
      <color rgb="FF000000"/>
      <name val="Arial"/>
      <family val="2"/>
    </font>
    <font>
      <b val="true"/>
      <sz val="11"/>
      <color rgb="FF800000"/>
      <name val="Arial"/>
      <family val="2"/>
    </font>
    <font>
      <b val="true"/>
      <sz val="11"/>
      <color rgb="FF003366"/>
      <name val="Arial"/>
      <family val="2"/>
    </font>
    <font>
      <b val="true"/>
      <sz val="10"/>
      <color rgb="FFFFFFFF"/>
      <name val="Arial"/>
      <family val="2"/>
    </font>
    <font>
      <b val="true"/>
      <sz val="10"/>
      <color rgb="FF000080"/>
      <name val="Arial"/>
      <family val="2"/>
    </font>
    <font>
      <b val="true"/>
      <sz val="10"/>
      <color rgb="FF333399"/>
      <name val="Arial"/>
      <family val="2"/>
    </font>
    <font>
      <b val="true"/>
      <sz val="8"/>
      <name val="Arial"/>
      <family val="2"/>
    </font>
    <font>
      <sz val="8"/>
      <color rgb="FF000080"/>
      <name val="Arial"/>
      <family val="2"/>
    </font>
    <font>
      <b val="true"/>
      <sz val="8"/>
      <color rgb="FF000080"/>
      <name val="Arial"/>
      <family val="2"/>
    </font>
    <font>
      <sz val="8"/>
      <color rgb="FF808080"/>
      <name val="Arial"/>
      <family val="2"/>
    </font>
    <font>
      <sz val="10"/>
      <color rgb="FF003366"/>
      <name val="Aharoni"/>
      <family val="0"/>
      <charset val="177"/>
    </font>
    <font>
      <sz val="12"/>
      <color rgb="FF008000"/>
      <name val="Aharoni"/>
      <family val="0"/>
      <charset val="177"/>
    </font>
    <font>
      <b val="true"/>
      <sz val="10"/>
      <color rgb="FF003366"/>
      <name val="Aharoni"/>
      <family val="0"/>
      <charset val="177"/>
    </font>
    <font>
      <b val="true"/>
      <sz val="10"/>
      <color rgb="FF003366"/>
      <name val="Arial"/>
      <family val="2"/>
    </font>
    <font>
      <b val="true"/>
      <sz val="11"/>
      <color rgb="FF008000"/>
      <name val="Arial"/>
      <family val="2"/>
    </font>
    <font>
      <sz val="8"/>
      <color rgb="FF800000"/>
      <name val="Arial"/>
      <family val="2"/>
    </font>
    <font>
      <u val="single"/>
      <sz val="10"/>
      <color rgb="FF800000"/>
      <name val="arial"/>
      <family val="2"/>
    </font>
    <font>
      <sz val="8"/>
      <color rgb="FF003366"/>
      <name val="Arial"/>
      <family val="2"/>
    </font>
    <font>
      <b val="true"/>
      <sz val="8"/>
      <color rgb="FF003366"/>
      <name val="Arial"/>
      <family val="2"/>
    </font>
    <font>
      <b val="true"/>
      <sz val="12.3"/>
      <color rgb="FF000000"/>
      <name val="Arial"/>
      <family val="2"/>
    </font>
    <font>
      <sz val="12.3"/>
      <color rgb="FF000000"/>
      <name val="Arial"/>
      <family val="2"/>
    </font>
    <font>
      <sz val="9"/>
      <color rgb="FF000000"/>
      <name val="Arial"/>
      <family val="2"/>
    </font>
    <font>
      <b val="true"/>
      <sz val="12.5"/>
      <color rgb="FF000000"/>
      <name val="Arial"/>
      <family val="2"/>
    </font>
    <font>
      <sz val="12.5"/>
      <color rgb="FF000000"/>
      <name val="Arial"/>
      <family val="2"/>
    </font>
    <font>
      <sz val="8.25"/>
      <color rgb="FF000000"/>
      <name val="Arial"/>
      <family val="2"/>
    </font>
    <font>
      <b val="true"/>
      <sz val="10"/>
      <name val="Arial"/>
      <family val="2"/>
    </font>
    <font>
      <b val="true"/>
      <sz val="11"/>
      <color rgb="FF000080"/>
      <name val="Aharoni"/>
      <family val="0"/>
      <charset val="177"/>
    </font>
    <font>
      <b val="true"/>
      <sz val="8"/>
      <color rgb="FF000000"/>
      <name val="Arial"/>
      <family val="2"/>
    </font>
    <font>
      <sz val="5.95"/>
      <color rgb="FF000000"/>
      <name val="Arial"/>
      <family val="2"/>
    </font>
    <font>
      <sz val="10"/>
      <color rgb="FF003366"/>
      <name val="Arial"/>
      <family val="2"/>
    </font>
    <font>
      <sz val="6.75"/>
      <color rgb="FF000000"/>
      <name val="Arial"/>
      <family val="2"/>
    </font>
    <font>
      <sz val="6.5"/>
      <color rgb="FF000000"/>
      <name val="Arial"/>
      <family val="2"/>
    </font>
    <font>
      <sz val="2.8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CC"/>
      </patternFill>
    </fill>
    <fill>
      <patternFill patternType="solid">
        <fgColor rgb="FF000000"/>
        <bgColor rgb="FF000080"/>
      </patternFill>
    </fill>
    <fill>
      <patternFill patternType="solid">
        <fgColor rgb="FF99CC00"/>
        <bgColor rgb="FFFFCC00"/>
      </patternFill>
    </fill>
    <fill>
      <patternFill patternType="solid">
        <fgColor rgb="FF000080"/>
        <bgColor rgb="FF000080"/>
      </patternFill>
    </fill>
    <fill>
      <patternFill patternType="solid">
        <fgColor rgb="FF993366"/>
        <bgColor rgb="FF993366"/>
      </patternFill>
    </fill>
    <fill>
      <patternFill patternType="solid">
        <fgColor rgb="FFFFCC00"/>
        <bgColor rgb="FFFFFF00"/>
      </patternFill>
    </fill>
    <fill>
      <patternFill patternType="solid">
        <fgColor rgb="FFFFCC99"/>
        <bgColor rgb="FFC0C0C0"/>
      </patternFill>
    </fill>
    <fill>
      <patternFill patternType="solid">
        <fgColor rgb="FFC0C0C0"/>
        <bgColor rgb="FFCCCCFF"/>
      </patternFill>
    </fill>
  </fills>
  <borders count="122">
    <border diagonalUp="false" diagonalDown="false">
      <left/>
      <right/>
      <top/>
      <bottom/>
      <diagonal/>
    </border>
    <border diagonalUp="false" diagonalDown="false">
      <left style="thick">
        <color rgb="FF000080"/>
      </left>
      <right style="thick">
        <color rgb="FF000080"/>
      </right>
      <top style="thick">
        <color rgb="FF000080"/>
      </top>
      <bottom style="thick">
        <color rgb="FF000080"/>
      </bottom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ck">
        <color rgb="FF000080"/>
      </left>
      <right/>
      <top style="thick">
        <color rgb="FF000080"/>
      </top>
      <bottom/>
      <diagonal/>
    </border>
    <border diagonalUp="false" diagonalDown="false">
      <left/>
      <right/>
      <top style="thick">
        <color rgb="FF000080"/>
      </top>
      <bottom/>
      <diagonal/>
    </border>
    <border diagonalUp="false" diagonalDown="false">
      <left/>
      <right style="thick">
        <color rgb="FF000080"/>
      </right>
      <top style="thick">
        <color rgb="FF000080"/>
      </top>
      <bottom/>
      <diagonal/>
    </border>
    <border diagonalUp="false" diagonalDown="false">
      <left style="thick">
        <color rgb="FF000080"/>
      </left>
      <right/>
      <top/>
      <bottom/>
      <diagonal/>
    </border>
    <border diagonalUp="false" diagonalDown="false">
      <left/>
      <right style="thick">
        <color rgb="FF000080"/>
      </right>
      <top/>
      <bottom/>
      <diagonal/>
    </border>
    <border diagonalUp="false" diagonalDown="false">
      <left style="thick">
        <color rgb="FF000080"/>
      </left>
      <right style="thick">
        <color rgb="FF000080"/>
      </right>
      <top/>
      <bottom/>
      <diagonal/>
    </border>
    <border diagonalUp="false" diagonalDown="false">
      <left style="thick">
        <color rgb="FF000080"/>
      </left>
      <right/>
      <top/>
      <bottom style="thick">
        <color rgb="FF000080"/>
      </bottom>
      <diagonal/>
    </border>
    <border diagonalUp="false" diagonalDown="false">
      <left/>
      <right/>
      <top/>
      <bottom style="thick">
        <color rgb="FF000080"/>
      </bottom>
      <diagonal/>
    </border>
    <border diagonalUp="false" diagonalDown="false">
      <left/>
      <right style="thick">
        <color rgb="FF000080"/>
      </right>
      <top/>
      <bottom style="thick">
        <color rgb="FF000080"/>
      </bottom>
      <diagonal/>
    </border>
    <border diagonalUp="false" diagonalDown="false">
      <left style="medium">
        <color rgb="FF000080"/>
      </left>
      <right/>
      <top style="medium">
        <color rgb="FF000080"/>
      </top>
      <bottom/>
      <diagonal/>
    </border>
    <border diagonalUp="false" diagonalDown="false">
      <left/>
      <right/>
      <top style="medium">
        <color rgb="FF000080"/>
      </top>
      <bottom/>
      <diagonal/>
    </border>
    <border diagonalUp="false" diagonalDown="false">
      <left style="thin"/>
      <right style="thin">
        <color rgb="FF008000"/>
      </right>
      <top style="medium">
        <color rgb="FF000080"/>
      </top>
      <bottom style="thin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 style="medium">
        <color rgb="FF000080"/>
      </top>
      <bottom style="thin">
        <color rgb="FF008000"/>
      </bottom>
      <diagonal/>
    </border>
    <border diagonalUp="false" diagonalDown="false">
      <left style="thin">
        <color rgb="FF008000"/>
      </left>
      <right style="medium">
        <color rgb="FF000080"/>
      </right>
      <top style="medium">
        <color rgb="FF000080"/>
      </top>
      <bottom style="thin">
        <color rgb="FF008000"/>
      </bottom>
      <diagonal/>
    </border>
    <border diagonalUp="false" diagonalDown="false">
      <left style="medium">
        <color rgb="FF000080"/>
      </left>
      <right/>
      <top/>
      <bottom/>
      <diagonal/>
    </border>
    <border diagonalUp="false" diagonalDown="false">
      <left style="thin"/>
      <right style="thin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 style="thin">
        <color rgb="FF008000"/>
      </left>
      <right style="medium">
        <color rgb="FF000080"/>
      </right>
      <top style="thin">
        <color rgb="FF008000"/>
      </top>
      <bottom style="thin">
        <color rgb="FF008000"/>
      </bottom>
      <diagonal/>
    </border>
    <border diagonalUp="false" diagonalDown="false">
      <left style="medium">
        <color rgb="FF000080"/>
      </left>
      <right style="medium">
        <color rgb="FF008000"/>
      </right>
      <top style="medium">
        <color rgb="FF008000"/>
      </top>
      <bottom style="medium">
        <color rgb="FF008000"/>
      </bottom>
      <diagonal/>
    </border>
    <border diagonalUp="false" diagonalDown="false">
      <left style="medium">
        <color rgb="FF008000"/>
      </left>
      <right/>
      <top style="medium">
        <color rgb="FF008000"/>
      </top>
      <bottom style="medium">
        <color rgb="FF008000"/>
      </bottom>
      <diagonal/>
    </border>
    <border diagonalUp="false" diagonalDown="false">
      <left style="medium">
        <color rgb="FF000080"/>
      </left>
      <right style="thin">
        <color rgb="FF008000"/>
      </right>
      <top style="medium">
        <color rgb="FF000080"/>
      </top>
      <bottom style="thin">
        <color rgb="FF008000"/>
      </bottom>
      <diagonal/>
    </border>
    <border diagonalUp="false" diagonalDown="false">
      <left style="medium">
        <color rgb="FF000080"/>
      </left>
      <right style="medium">
        <color rgb="FF000080"/>
      </right>
      <top style="medium">
        <color rgb="FF000080"/>
      </top>
      <bottom style="medium">
        <color rgb="FF000080"/>
      </bottom>
      <diagonal/>
    </border>
    <border diagonalUp="false" diagonalDown="false">
      <left style="medium">
        <color rgb="FF000080"/>
      </left>
      <right style="thin">
        <color rgb="FF008000"/>
      </right>
      <top style="medium">
        <color rgb="FF000080"/>
      </top>
      <bottom/>
      <diagonal/>
    </border>
    <border diagonalUp="false" diagonalDown="false">
      <left style="thin">
        <color rgb="FF008000"/>
      </left>
      <right style="medium">
        <color rgb="FF000080"/>
      </right>
      <top style="medium">
        <color rgb="FF000080"/>
      </top>
      <bottom style="medium">
        <color rgb="FF000080"/>
      </bottom>
      <diagonal/>
    </border>
    <border diagonalUp="false" diagonalDown="false">
      <left style="medium">
        <color rgb="FF000080"/>
      </left>
      <right style="thin">
        <color rgb="FF008000"/>
      </right>
      <top/>
      <bottom style="medium">
        <color rgb="FF000080"/>
      </bottom>
      <diagonal/>
    </border>
    <border diagonalUp="false" diagonalDown="false">
      <left style="thin">
        <color rgb="FF008000"/>
      </left>
      <right/>
      <top style="thin">
        <color rgb="FF008000"/>
      </top>
      <bottom style="medium">
        <color rgb="FF000080"/>
      </bottom>
      <diagonal/>
    </border>
    <border diagonalUp="false" diagonalDown="false">
      <left/>
      <right style="thin">
        <color rgb="FF008000"/>
      </right>
      <top style="thin">
        <color rgb="FF008000"/>
      </top>
      <bottom style="medium">
        <color rgb="FF000080"/>
      </bottom>
      <diagonal/>
    </border>
    <border diagonalUp="false" diagonalDown="false">
      <left style="medium">
        <color rgb="FF00008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 style="medium">
        <color rgb="FF000080"/>
      </left>
      <right style="medium">
        <color rgb="FF000080"/>
      </right>
      <top style="medium">
        <color rgb="FF000080"/>
      </top>
      <bottom style="thin">
        <color rgb="FF008000"/>
      </bottom>
      <diagonal/>
    </border>
    <border diagonalUp="false" diagonalDown="false">
      <left style="medium">
        <color rgb="FF000080"/>
      </left>
      <right style="medium">
        <color rgb="FF000080"/>
      </right>
      <top style="thin">
        <color rgb="FF008000"/>
      </top>
      <bottom style="thin">
        <color rgb="FF008000"/>
      </bottom>
      <diagonal/>
    </border>
    <border diagonalUp="false" diagonalDown="false">
      <left style="medium">
        <color rgb="FF000080"/>
      </left>
      <right style="thin">
        <color rgb="FF008000"/>
      </right>
      <top style="thin">
        <color rgb="FF008000"/>
      </top>
      <bottom style="medium">
        <color rgb="FF000080"/>
      </bottom>
      <diagonal/>
    </border>
    <border diagonalUp="false" diagonalDown="false">
      <left style="thin">
        <color rgb="FF008000"/>
      </left>
      <right style="thin">
        <color rgb="FF008000"/>
      </right>
      <top style="thin">
        <color rgb="FF008000"/>
      </top>
      <bottom style="medium">
        <color rgb="FF000080"/>
      </bottom>
      <diagonal/>
    </border>
    <border diagonalUp="false" diagonalDown="false">
      <left style="thin">
        <color rgb="FF008000"/>
      </left>
      <right style="medium">
        <color rgb="FF000080"/>
      </right>
      <top style="thin">
        <color rgb="FF008000"/>
      </top>
      <bottom style="medium">
        <color rgb="FF000080"/>
      </bottom>
      <diagonal/>
    </border>
    <border diagonalUp="false" diagonalDown="false">
      <left style="medium">
        <color rgb="FF000080"/>
      </left>
      <right style="medium">
        <color rgb="FF000080"/>
      </right>
      <top style="thin">
        <color rgb="FF008000"/>
      </top>
      <bottom style="medium">
        <color rgb="FF000080"/>
      </bottom>
      <diagonal/>
    </border>
    <border diagonalUp="false" diagonalDown="false">
      <left style="medium">
        <color rgb="FF000080"/>
      </left>
      <right style="thin">
        <color rgb="FF008000"/>
      </right>
      <top/>
      <bottom/>
      <diagonal/>
    </border>
    <border diagonalUp="false" diagonalDown="false">
      <left style="thin">
        <color rgb="FF008000"/>
      </left>
      <right style="thin">
        <color rgb="FF008000"/>
      </right>
      <top/>
      <bottom/>
      <diagonal/>
    </border>
    <border diagonalUp="false" diagonalDown="false">
      <left style="thin">
        <color rgb="FF008000"/>
      </left>
      <right style="medium">
        <color rgb="FF000080"/>
      </right>
      <top/>
      <bottom/>
      <diagonal/>
    </border>
    <border diagonalUp="false" diagonalDown="false">
      <left style="medium">
        <color rgb="FF000080"/>
      </left>
      <right style="thin">
        <color rgb="FF008000"/>
      </right>
      <top style="medium">
        <color rgb="FF000080"/>
      </top>
      <bottom style="medium">
        <color rgb="FF000080"/>
      </bottom>
      <diagonal/>
    </border>
    <border diagonalUp="false" diagonalDown="false">
      <left style="thin">
        <color rgb="FF008000"/>
      </left>
      <right style="thin">
        <color rgb="FF008000"/>
      </right>
      <top style="medium">
        <color rgb="FF000080"/>
      </top>
      <bottom style="medium">
        <color rgb="FF000080"/>
      </bottom>
      <diagonal/>
    </border>
    <border diagonalUp="false" diagonalDown="false">
      <left/>
      <right style="medium">
        <color rgb="FF000080"/>
      </right>
      <top style="medium">
        <color rgb="FF000080"/>
      </top>
      <bottom/>
      <diagonal/>
    </border>
    <border diagonalUp="false" diagonalDown="false">
      <left style="medium">
        <color rgb="FF000080"/>
      </left>
      <right/>
      <top/>
      <bottom style="medium">
        <color rgb="FF000080"/>
      </bottom>
      <diagonal/>
    </border>
    <border diagonalUp="false" diagonalDown="false">
      <left/>
      <right/>
      <top/>
      <bottom style="medium">
        <color rgb="FF000080"/>
      </bottom>
      <diagonal/>
    </border>
    <border diagonalUp="false" diagonalDown="false">
      <left/>
      <right style="medium">
        <color rgb="FF000080"/>
      </right>
      <top/>
      <bottom style="medium">
        <color rgb="FF000080"/>
      </bottom>
      <diagonal/>
    </border>
    <border diagonalUp="false" diagonalDown="false">
      <left style="thin">
        <color rgb="FF008000"/>
      </left>
      <right style="thin">
        <color rgb="FF008000"/>
      </right>
      <top style="thin">
        <color rgb="FF008000"/>
      </top>
      <bottom style="thin"/>
      <diagonal/>
    </border>
    <border diagonalUp="false" diagonalDown="false">
      <left style="thin">
        <color rgb="FF008000"/>
      </left>
      <right style="medium">
        <color rgb="FF000080"/>
      </right>
      <top style="thin">
        <color rgb="FF008000"/>
      </top>
      <bottom style="thin"/>
      <diagonal/>
    </border>
    <border diagonalUp="false" diagonalDown="false">
      <left style="medium">
        <color rgb="FF000080"/>
      </left>
      <right style="medium">
        <color rgb="FF000080"/>
      </right>
      <top/>
      <bottom style="medium">
        <color rgb="FF000080"/>
      </bottom>
      <diagonal/>
    </border>
    <border diagonalUp="false" diagonalDown="false">
      <left style="medium">
        <color rgb="FF000080"/>
      </left>
      <right style="medium">
        <color rgb="FF000080"/>
      </right>
      <top style="medium">
        <color rgb="FF000080"/>
      </top>
      <bottom/>
      <diagonal/>
    </border>
    <border diagonalUp="false" diagonalDown="false">
      <left/>
      <right style="thin">
        <color rgb="FF008000"/>
      </right>
      <top style="thick">
        <color rgb="FF008000"/>
      </top>
      <bottom style="thick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 style="thick">
        <color rgb="FF008000"/>
      </top>
      <bottom style="thick">
        <color rgb="FF008000"/>
      </bottom>
      <diagonal/>
    </border>
    <border diagonalUp="false" diagonalDown="false">
      <left style="thin">
        <color rgb="FF008000"/>
      </left>
      <right/>
      <top style="thick">
        <color rgb="FF008000"/>
      </top>
      <bottom style="thick">
        <color rgb="FF008000"/>
      </bottom>
      <diagonal/>
    </border>
    <border diagonalUp="false" diagonalDown="false">
      <left style="medium">
        <color rgb="FF008000"/>
      </left>
      <right style="medium">
        <color rgb="FF008000"/>
      </right>
      <top style="thick">
        <color rgb="FF008000"/>
      </top>
      <bottom style="thick">
        <color rgb="FF008000"/>
      </bottom>
      <diagonal/>
    </border>
    <border diagonalUp="false" diagonalDown="false">
      <left/>
      <right/>
      <top style="thick">
        <color rgb="FF008000"/>
      </top>
      <bottom style="thick">
        <color rgb="FF008000"/>
      </bottom>
      <diagonal/>
    </border>
    <border diagonalUp="false" diagonalDown="false">
      <left style="medium">
        <color rgb="FF000080"/>
      </left>
      <right style="medium">
        <color rgb="FF000080"/>
      </right>
      <top style="thick">
        <color rgb="FF008000"/>
      </top>
      <bottom style="thick">
        <color rgb="FF008000"/>
      </bottom>
      <diagonal/>
    </border>
    <border diagonalUp="false" diagonalDown="false">
      <left style="medium">
        <color rgb="FF000080"/>
      </left>
      <right/>
      <top style="thick">
        <color rgb="FF008000"/>
      </top>
      <bottom style="thick">
        <color rgb="FF008000"/>
      </bottom>
      <diagonal/>
    </border>
    <border diagonalUp="false" diagonalDown="false">
      <left/>
      <right style="thin">
        <color rgb="FF008000"/>
      </right>
      <top/>
      <bottom style="thin">
        <color rgb="FF008000"/>
      </bottom>
      <diagonal/>
    </border>
    <border diagonalUp="false" diagonalDown="false">
      <left style="thin">
        <color rgb="FF008000"/>
      </left>
      <right style="thin">
        <color rgb="FF008000"/>
      </right>
      <top/>
      <bottom style="thin">
        <color rgb="FF008000"/>
      </bottom>
      <diagonal/>
    </border>
    <border diagonalUp="false" diagonalDown="false">
      <left style="thin">
        <color rgb="FF008000"/>
      </left>
      <right/>
      <top/>
      <bottom style="thin">
        <color rgb="FF008000"/>
      </bottom>
      <diagonal/>
    </border>
    <border diagonalUp="false" diagonalDown="false">
      <left style="medium">
        <color rgb="FF008000"/>
      </left>
      <right style="medium">
        <color rgb="FF008000"/>
      </right>
      <top/>
      <bottom style="thin">
        <color rgb="FF008000"/>
      </bottom>
      <diagonal/>
    </border>
    <border diagonalUp="false" diagonalDown="false">
      <left/>
      <right/>
      <top/>
      <bottom style="thin">
        <color rgb="FF008000"/>
      </bottom>
      <diagonal/>
    </border>
    <border diagonalUp="false" diagonalDown="false">
      <left style="medium">
        <color rgb="FF008000"/>
      </left>
      <right style="medium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/>
      <right/>
      <top style="thin">
        <color rgb="FF008000"/>
      </top>
      <bottom style="thin">
        <color rgb="FF008000"/>
      </bottom>
      <diagonal/>
    </border>
    <border diagonalUp="false" diagonalDown="false">
      <left/>
      <right style="thin">
        <color rgb="FF008000"/>
      </right>
      <top style="thin">
        <color rgb="FF008000"/>
      </top>
      <bottom style="thin">
        <color rgb="FF008000"/>
      </bottom>
      <diagonal/>
    </border>
    <border diagonalUp="false" diagonalDown="false">
      <left style="thin">
        <color rgb="FF008000"/>
      </left>
      <right/>
      <top style="thin">
        <color rgb="FF008000"/>
      </top>
      <bottom style="thin">
        <color rgb="FF008000"/>
      </bottom>
      <diagonal/>
    </border>
    <border diagonalUp="false" diagonalDown="false">
      <left/>
      <right style="medium">
        <color rgb="FF000080"/>
      </right>
      <top style="medium">
        <color rgb="FF000080"/>
      </top>
      <bottom style="thin">
        <color rgb="FF008000"/>
      </bottom>
      <diagonal/>
    </border>
    <border diagonalUp="false" diagonalDown="false">
      <left/>
      <right style="medium">
        <color rgb="FF000080"/>
      </right>
      <top style="thin">
        <color rgb="FF008000"/>
      </top>
      <bottom style="thin">
        <color rgb="FF008000"/>
      </bottom>
      <diagonal/>
    </border>
    <border diagonalUp="false" diagonalDown="false">
      <left/>
      <right/>
      <top/>
      <bottom style="medium">
        <color rgb="FF003366"/>
      </bottom>
      <diagonal/>
    </border>
    <border diagonalUp="false" diagonalDown="false">
      <left style="medium">
        <color rgb="FF003366"/>
      </left>
      <right style="thin">
        <color rgb="FF003366"/>
      </right>
      <top style="medium">
        <color rgb="FF003366"/>
      </top>
      <bottom/>
      <diagonal/>
    </border>
    <border diagonalUp="false" diagonalDown="false">
      <left style="thin">
        <color rgb="FF003366"/>
      </left>
      <right style="thin">
        <color rgb="FF003366"/>
      </right>
      <top style="medium">
        <color rgb="FF003366"/>
      </top>
      <bottom/>
      <diagonal/>
    </border>
    <border diagonalUp="false" diagonalDown="false">
      <left style="thin">
        <color rgb="FF003366"/>
      </left>
      <right style="thin">
        <color rgb="FF003366"/>
      </right>
      <top/>
      <bottom/>
      <diagonal/>
    </border>
    <border diagonalUp="false" diagonalDown="false">
      <left style="thin">
        <color rgb="FF003366"/>
      </left>
      <right style="medium">
        <color rgb="FF003366"/>
      </right>
      <top/>
      <bottom/>
      <diagonal/>
    </border>
    <border diagonalUp="false" diagonalDown="false">
      <left/>
      <right style="thin">
        <color rgb="FF008000"/>
      </right>
      <top style="thick">
        <color rgb="FF000080"/>
      </top>
      <bottom style="thick">
        <color rgb="FF000080"/>
      </bottom>
      <diagonal/>
    </border>
    <border diagonalUp="false" diagonalDown="false">
      <left style="thin">
        <color rgb="FF008000"/>
      </left>
      <right style="thin">
        <color rgb="FF008000"/>
      </right>
      <top style="thick">
        <color rgb="FF000080"/>
      </top>
      <bottom style="thick">
        <color rgb="FF000080"/>
      </bottom>
      <diagonal/>
    </border>
    <border diagonalUp="false" diagonalDown="false">
      <left style="thin">
        <color rgb="FF008000"/>
      </left>
      <right/>
      <top style="thick">
        <color rgb="FF000080"/>
      </top>
      <bottom style="thick">
        <color rgb="FF000080"/>
      </bottom>
      <diagonal/>
    </border>
    <border diagonalUp="false" diagonalDown="false">
      <left style="medium">
        <color rgb="FF000080"/>
      </left>
      <right style="medium">
        <color rgb="FF000080"/>
      </right>
      <top style="thick">
        <color rgb="FF000080"/>
      </top>
      <bottom style="thick">
        <color rgb="FF000080"/>
      </bottom>
      <diagonal/>
    </border>
    <border diagonalUp="false" diagonalDown="false">
      <left style="medium">
        <color rgb="FF000080"/>
      </left>
      <right/>
      <top style="thick">
        <color rgb="FF000080"/>
      </top>
      <bottom style="thick">
        <color rgb="FF000080"/>
      </bottom>
      <diagonal/>
    </border>
    <border diagonalUp="false" diagonalDown="false">
      <left/>
      <right style="thin">
        <color rgb="FF808080"/>
      </right>
      <top style="thick">
        <color rgb="FF000080"/>
      </top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thick">
        <color rgb="FF000080"/>
      </top>
      <bottom style="thin">
        <color rgb="FF808080"/>
      </bottom>
      <diagonal/>
    </border>
    <border diagonalUp="false" diagonalDown="false">
      <left style="thin">
        <color rgb="FF808080"/>
      </left>
      <right/>
      <top style="thick">
        <color rgb="FF000080"/>
      </top>
      <bottom style="thin">
        <color rgb="FF808080"/>
      </bottom>
      <diagonal/>
    </border>
    <border diagonalUp="false" diagonalDown="false">
      <left style="medium">
        <color rgb="FF003366"/>
      </left>
      <right style="medium">
        <color rgb="FF003366"/>
      </right>
      <top style="thin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/>
      <top style="thick">
        <color rgb="FF000080"/>
      </top>
      <bottom style="thin">
        <color rgb="FF808080"/>
      </bottom>
      <diagonal/>
    </border>
    <border diagonalUp="false" diagonalDown="false">
      <left/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/>
      <top style="thin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/>
      <top style="thin">
        <color rgb="FF808080"/>
      </top>
      <bottom style="thin">
        <color rgb="FF808080"/>
      </bottom>
      <diagonal/>
    </border>
    <border diagonalUp="false" diagonalDown="false">
      <left/>
      <right style="thin">
        <color rgb="FF808080"/>
      </right>
      <top style="thin">
        <color rgb="FF808080"/>
      </top>
      <bottom style="medium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thin">
        <color rgb="FF808080"/>
      </top>
      <bottom style="medium">
        <color rgb="FF808080"/>
      </bottom>
      <diagonal/>
    </border>
    <border diagonalUp="false" diagonalDown="false">
      <left style="thin">
        <color rgb="FF808080"/>
      </left>
      <right/>
      <top style="thin">
        <color rgb="FF808080"/>
      </top>
      <bottom style="medium">
        <color rgb="FF808080"/>
      </bottom>
      <diagonal/>
    </border>
    <border diagonalUp="false" diagonalDown="false">
      <left/>
      <right style="thin">
        <color rgb="FF808080"/>
      </right>
      <top style="medium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 style="medium">
        <color rgb="FF808080"/>
      </top>
      <bottom style="thin">
        <color rgb="FF808080"/>
      </bottom>
      <diagonal/>
    </border>
    <border diagonalUp="false" diagonalDown="false">
      <left style="thin">
        <color rgb="FF808080"/>
      </left>
      <right/>
      <top style="medium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 style="medium">
        <color rgb="FF003366"/>
      </right>
      <top style="medium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/>
      <top style="medium">
        <color rgb="FF808080"/>
      </top>
      <bottom style="thin">
        <color rgb="FF808080"/>
      </bottom>
      <diagonal/>
    </border>
    <border diagonalUp="false" diagonalDown="false">
      <left style="medium">
        <color rgb="FF003366"/>
      </left>
      <right style="medium">
        <color rgb="FF003366"/>
      </right>
      <top style="thin">
        <color rgb="FF808080"/>
      </top>
      <bottom style="medium">
        <color rgb="FF808080"/>
      </bottom>
      <diagonal/>
    </border>
    <border diagonalUp="false" diagonalDown="false">
      <left style="medium">
        <color rgb="FF003366"/>
      </left>
      <right/>
      <top style="thin">
        <color rgb="FF808080"/>
      </top>
      <bottom style="medium">
        <color rgb="FF808080"/>
      </bottom>
      <diagonal/>
    </border>
    <border diagonalUp="false" diagonalDown="false">
      <left/>
      <right style="thin">
        <color rgb="FF808080"/>
      </right>
      <top/>
      <bottom style="thin">
        <color rgb="FF808080"/>
      </bottom>
      <diagonal/>
    </border>
    <border diagonalUp="false" diagonalDown="false"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 diagonalUp="false" diagonalDown="false">
      <left style="thin">
        <color rgb="FF808080"/>
      </left>
      <right/>
      <top/>
      <bottom style="thin">
        <color rgb="FF808080"/>
      </bottom>
      <diagonal/>
    </border>
    <border diagonalUp="false" diagonalDown="false">
      <left style="medium">
        <color rgb="FF003366"/>
      </left>
      <right style="medium">
        <color rgb="FF003366"/>
      </right>
      <top/>
      <bottom style="thin">
        <color rgb="FF808080"/>
      </bottom>
      <diagonal/>
    </border>
    <border diagonalUp="false" diagonalDown="false">
      <left style="medium">
        <color rgb="FF003366"/>
      </left>
      <right/>
      <top/>
      <bottom style="thin">
        <color rgb="FF808080"/>
      </bottom>
      <diagonal/>
    </border>
    <border diagonalUp="false" diagonalDown="false">
      <left/>
      <right/>
      <top style="medium">
        <color rgb="FF000080"/>
      </top>
      <bottom style="medium">
        <color rgb="FF000080"/>
      </bottom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>
        <color rgb="FF000080"/>
      </left>
      <right style="medium">
        <color rgb="FF000080"/>
      </right>
      <top style="medium">
        <color rgb="FF000080"/>
      </top>
      <bottom style="thin">
        <color rgb="FF000080"/>
      </bottom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>
        <color rgb="FF000080"/>
      </left>
      <right style="thin">
        <color rgb="FF000080"/>
      </right>
      <top style="thin">
        <color rgb="FF000080"/>
      </top>
      <bottom style="medium">
        <color rgb="FF000080"/>
      </bottom>
      <diagonal/>
    </border>
    <border diagonalUp="false" diagonalDown="false">
      <left style="thin">
        <color rgb="FF000080"/>
      </left>
      <right style="thin">
        <color rgb="FF000080"/>
      </right>
      <top style="thin">
        <color rgb="FF000080"/>
      </top>
      <bottom style="medium">
        <color rgb="FF000080"/>
      </bottom>
      <diagonal/>
    </border>
    <border diagonalUp="false" diagonalDown="false">
      <left style="thin">
        <color rgb="FF000080"/>
      </left>
      <right style="medium">
        <color rgb="FF000080"/>
      </right>
      <top style="thin">
        <color rgb="FF000080"/>
      </top>
      <bottom style="medium">
        <color rgb="FF000080"/>
      </bottom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>
        <color rgb="FF000080"/>
      </left>
      <right style="thin"/>
      <top/>
      <bottom style="thin"/>
      <diagonal/>
    </border>
    <border diagonalUp="false" diagonalDown="false">
      <left style="thin"/>
      <right style="medium">
        <color rgb="FF000080"/>
      </right>
      <top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>
        <color rgb="FF000080"/>
      </left>
      <right style="thin"/>
      <top style="thin"/>
      <bottom style="thin"/>
      <diagonal/>
    </border>
    <border diagonalUp="false" diagonalDown="false">
      <left style="thin"/>
      <right style="medium">
        <color rgb="FF000080"/>
      </right>
      <top style="thin"/>
      <bottom style="thin"/>
      <diagonal/>
    </border>
    <border diagonalUp="false" diagonalDown="false">
      <left style="medium">
        <color rgb="FF000080"/>
      </left>
      <right style="thin"/>
      <top style="thin"/>
      <bottom style="medium">
        <color rgb="FF000080"/>
      </bottom>
      <diagonal/>
    </border>
    <border diagonalUp="false" diagonalDown="false">
      <left style="thin"/>
      <right style="thin"/>
      <top style="thin"/>
      <bottom style="medium">
        <color rgb="FF000080"/>
      </bottom>
      <diagonal/>
    </border>
    <border diagonalUp="false" diagonalDown="false">
      <left style="thin"/>
      <right style="medium">
        <color rgb="FF000080"/>
      </right>
      <top style="thin"/>
      <bottom style="medium">
        <color rgb="FF000080"/>
      </bottom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22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false" applyProtection="false"/>
  </cellStyleXfs>
  <cellXfs count="30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3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3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5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5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5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5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5" borderId="2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3" borderId="26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4" fillId="3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3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5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3" borderId="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3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28" xfId="0" applyFont="fals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4" fillId="3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3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3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6" fillId="6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6" borderId="2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3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4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4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2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3" borderId="2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2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2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6" fillId="6" borderId="2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6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5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3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3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6" fillId="6" borderId="3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6" fillId="6" borderId="3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3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4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24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6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6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4" fillId="6" borderId="2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3" borderId="4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3" borderId="3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24" fillId="6" borderId="4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0" fillId="5" borderId="4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5" borderId="4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5" borderId="4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4" fillId="0" borderId="5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49" xfId="0" applyFont="fals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4" fillId="0" borderId="3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3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2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4" fillId="0" borderId="0" xfId="0" applyFont="true" applyBorder="false" applyAlignment="true" applyProtection="false">
      <alignment horizontal="left" vertical="center" textRotation="0" wrapText="tru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7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7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5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8" borderId="5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8" borderId="5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8" borderId="5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4" borderId="5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4" borderId="5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0" borderId="5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8" borderId="5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4" borderId="5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0" borderId="2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3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3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6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8" borderId="5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5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6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6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1" fillId="0" borderId="6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0" borderId="6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4" fillId="0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1" fillId="0" borderId="6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3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4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4" fillId="0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8" borderId="6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6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1" fillId="0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0" borderId="6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4" fillId="3" borderId="6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3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1" fillId="3" borderId="6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3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1" fillId="3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3" borderId="64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5" fillId="2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general" vertical="center" textRotation="90" wrapText="true" indent="0" shrinkToFit="false"/>
      <protection locked="true" hidden="false"/>
    </xf>
    <xf numFmtId="164" fontId="37" fillId="0" borderId="0" xfId="0" applyFont="true" applyBorder="true" applyAlignment="true" applyProtection="false">
      <alignment horizontal="center" vertical="center" textRotation="90" wrapText="false" indent="0" shrinkToFit="false"/>
      <protection locked="true" hidden="false"/>
    </xf>
    <xf numFmtId="166" fontId="24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6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1" fillId="0" borderId="6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2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5" fontId="24" fillId="0" borderId="0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3" fillId="6" borderId="6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6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4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44" fillId="0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24" fillId="0" borderId="6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5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5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9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21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2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8" fillId="9" borderId="69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10" borderId="3" xfId="21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26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11" borderId="70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11" borderId="7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12" borderId="7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0" fillId="12" borderId="7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8" borderId="3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20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17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24" fillId="0" borderId="2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21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42" fillId="8" borderId="3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1" fillId="0" borderId="7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3" borderId="7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3" borderId="7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6" borderId="7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3" fillId="6" borderId="7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1" fillId="0" borderId="7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2" fillId="3" borderId="7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8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8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3" fillId="0" borderId="8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2" fillId="0" borderId="83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2" fillId="3" borderId="8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8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3" fillId="0" borderId="8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8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2" fillId="0" borderId="86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2" fillId="3" borderId="8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8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9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2" fillId="3" borderId="9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9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9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3" fillId="0" borderId="9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2" fillId="0" borderId="95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53" fillId="0" borderId="9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2" fillId="0" borderId="97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2" fillId="3" borderId="9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9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2" fillId="0" borderId="10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3" fillId="0" borderId="10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2" fillId="0" borderId="102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0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4" fillId="0" borderId="0" xfId="21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5" fillId="0" borderId="0" xfId="21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5" fillId="0" borderId="0" xfId="21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14" fillId="0" borderId="0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7" fillId="0" borderId="0" xfId="21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58" fillId="0" borderId="0" xfId="21" applyFont="true" applyBorder="false" applyAlignment="true" applyProtection="false">
      <alignment horizontal="center" vertical="bottom" textRotation="0" wrapText="false" indent="0" shrinkToFit="false" readingOrder="1"/>
      <protection locked="true" hidden="false"/>
    </xf>
    <xf numFmtId="164" fontId="25" fillId="0" borderId="0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60" fillId="0" borderId="0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45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1" fillId="0" borderId="103" xfId="21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1" fillId="0" borderId="103" xfId="21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4" fillId="0" borderId="10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4" fillId="6" borderId="10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6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10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0" borderId="10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4" borderId="10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4" borderId="10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2" fillId="6" borderId="10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2" fillId="6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6" borderId="10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6" borderId="10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6" borderId="1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4" borderId="10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13" borderId="10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4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24" fillId="0" borderId="1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10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6" fillId="0" borderId="112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6" fillId="0" borderId="111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4" fillId="0" borderId="113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4" fillId="0" borderId="20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4" fillId="13" borderId="1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13" borderId="10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24" fillId="0" borderId="10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4" fillId="0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6" fillId="0" borderId="11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6" fillId="0" borderId="10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4" fillId="0" borderId="1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6" fillId="0" borderId="116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6" fillId="0" borderId="117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6" fillId="0" borderId="118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6" fillId="0" borderId="119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10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4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4" fillId="13" borderId="12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13" borderId="1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0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0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13" borderId="10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0" borderId="10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4" fillId="13" borderId="10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13" borderId="1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0" fillId="0" borderId="0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10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4" fillId="0" borderId="105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1" fillId="0" borderId="105" xfId="0" applyFont="true" applyBorder="true" applyAlignment="true" applyProtection="false">
      <alignment horizontal="left" vertical="center" textRotation="0" wrapText="true" indent="0" shrinkToFit="false"/>
      <protection locked="true" hidden="false"/>
    </xf>
  </cellXfs>
  <cellStyles count="9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1" builtinId="53" customBuiltin="true"/>
    <cellStyle name="Porcentaje 2" xfId="22" builtinId="53" customBuiltin="true"/>
    <cellStyle name="*unknown*" xfId="20" builtinId="8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B00"/>
      <rgbColor rgb="FF765E00"/>
      <rgbColor rgb="FF7647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93347705574376"/>
          <c:y val="0.043570777181072"/>
          <c:w val="0.966584539574992"/>
          <c:h val="0.8979633194852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'GráficosT(2)'!$I$6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'GráficosT(2)'!$I$7:$I$23</c:f>
              <c:numCache>
                <c:formatCode>General</c:formatCode>
                <c:ptCount val="17"/>
                <c:pt idx="0">
                  <c:v>30517.5627534348</c:v>
                </c:pt>
                <c:pt idx="1">
                  <c:v>21465.1307205902</c:v>
                </c:pt>
                <c:pt idx="2">
                  <c:v>13666.628797104</c:v>
                </c:pt>
                <c:pt idx="3">
                  <c:v>580.46495320285</c:v>
                </c:pt>
                <c:pt idx="4">
                  <c:v>1762.55551915719</c:v>
                </c:pt>
                <c:pt idx="5">
                  <c:v>10136.4166423498</c:v>
                </c:pt>
                <c:pt idx="6">
                  <c:v>36439.3842091523</c:v>
                </c:pt>
                <c:pt idx="7">
                  <c:v>49490.3472561571</c:v>
                </c:pt>
                <c:pt idx="8">
                  <c:v>40394.3827291019</c:v>
                </c:pt>
                <c:pt idx="9">
                  <c:v>43325.718645917</c:v>
                </c:pt>
                <c:pt idx="10">
                  <c:v>5971.73898907453</c:v>
                </c:pt>
                <c:pt idx="11">
                  <c:v>15708.7870295234</c:v>
                </c:pt>
                <c:pt idx="12">
                  <c:v>33201.5863123806</c:v>
                </c:pt>
                <c:pt idx="13">
                  <c:v>21161.0141434051</c:v>
                </c:pt>
                <c:pt idx="14">
                  <c:v>13255.2802198764</c:v>
                </c:pt>
                <c:pt idx="15">
                  <c:v>26463.2941284731</c:v>
                </c:pt>
                <c:pt idx="16">
                  <c:v>6822.77898581569</c:v>
                </c:pt>
              </c:numCache>
            </c:numRef>
          </c:val>
        </c:ser>
        <c:ser>
          <c:idx val="1"/>
          <c:order val="1"/>
          <c:tx>
            <c:strRef>
              <c:f>'GráficosT(2)'!$J$6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'GráficosT(2)'!$J$7:$J$23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1105.63305238557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gapWidth val="150"/>
        <c:overlap val="0"/>
        <c:axId val="78253908"/>
        <c:axId val="91504073"/>
      </c:barChart>
      <c:catAx>
        <c:axId val="78253908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1504073"/>
        <c:crossesAt val="0"/>
        <c:auto val="1"/>
        <c:lblAlgn val="ctr"/>
        <c:lblOffset val="100"/>
      </c:catAx>
      <c:valAx>
        <c:axId val="9150407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825390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709270095473"/>
          <c:y val="0.917215523355963"/>
          <c:w val="0.385663689559593"/>
          <c:h val="0.049954402675043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058563792703"/>
          <c:y val="0.0315240083507307"/>
          <c:w val="0.964288480904795"/>
          <c:h val="0.9158663883089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(2)'!$K$6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(2)'!$K$7:$K$23</c:f>
              <c:numCache>
                <c:formatCode>General</c:formatCode>
                <c:ptCount val="17"/>
                <c:pt idx="0">
                  <c:v>23393.4055789715</c:v>
                </c:pt>
                <c:pt idx="1">
                  <c:v>22367.2061429172</c:v>
                </c:pt>
                <c:pt idx="2">
                  <c:v>8133.23972379101</c:v>
                </c:pt>
                <c:pt idx="3">
                  <c:v>5124.42136995241</c:v>
                </c:pt>
                <c:pt idx="4">
                  <c:v>7990.80010409575</c:v>
                </c:pt>
                <c:pt idx="5">
                  <c:v>4881.61185225257</c:v>
                </c:pt>
                <c:pt idx="6">
                  <c:v>24548.9961566966</c:v>
                </c:pt>
                <c:pt idx="7">
                  <c:v>22419.8643425322</c:v>
                </c:pt>
                <c:pt idx="8">
                  <c:v>28609.3086927854</c:v>
                </c:pt>
                <c:pt idx="9">
                  <c:v>25644.8065535496</c:v>
                </c:pt>
                <c:pt idx="10">
                  <c:v>7218.84686889915</c:v>
                </c:pt>
                <c:pt idx="11">
                  <c:v>13086.103297847</c:v>
                </c:pt>
                <c:pt idx="12">
                  <c:v>35365.5650311398</c:v>
                </c:pt>
                <c:pt idx="13">
                  <c:v>9572.00770603231</c:v>
                </c:pt>
                <c:pt idx="14">
                  <c:v>8236.49906909107</c:v>
                </c:pt>
                <c:pt idx="15">
                  <c:v>20594.9657222579</c:v>
                </c:pt>
                <c:pt idx="16">
                  <c:v>4830.22818876025</c:v>
                </c:pt>
              </c:numCache>
            </c:numRef>
          </c:val>
        </c:ser>
        <c:ser>
          <c:idx val="1"/>
          <c:order val="1"/>
          <c:tx>
            <c:strRef>
              <c:f>'GráficosV (2)'!$L$6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(2)'!$L$7:$L$23</c:f>
              <c:numCache>
                <c:formatCode>General</c:formatCode>
                <c:ptCount val="17"/>
                <c:pt idx="0">
                  <c:v>26140.882107215</c:v>
                </c:pt>
                <c:pt idx="1">
                  <c:v>19548.8981264684</c:v>
                </c:pt>
                <c:pt idx="2">
                  <c:v>9077.91395877641</c:v>
                </c:pt>
                <c:pt idx="3">
                  <c:v>7109.72106660719</c:v>
                </c:pt>
                <c:pt idx="4">
                  <c:v>11058.0181598045</c:v>
                </c:pt>
                <c:pt idx="5">
                  <c:v>6111.80426721774</c:v>
                </c:pt>
                <c:pt idx="6">
                  <c:v>26130.473190201</c:v>
                </c:pt>
                <c:pt idx="7">
                  <c:v>22362.0214948569</c:v>
                </c:pt>
                <c:pt idx="8">
                  <c:v>32007.8243860609</c:v>
                </c:pt>
                <c:pt idx="9">
                  <c:v>31707.1707379198</c:v>
                </c:pt>
                <c:pt idx="10">
                  <c:v>8406.78776847676</c:v>
                </c:pt>
                <c:pt idx="11">
                  <c:v>10880.2388414524</c:v>
                </c:pt>
                <c:pt idx="12">
                  <c:v>36784.1506429831</c:v>
                </c:pt>
                <c:pt idx="13">
                  <c:v>11472.7588284694</c:v>
                </c:pt>
                <c:pt idx="14">
                  <c:v>9314.96315217517</c:v>
                </c:pt>
                <c:pt idx="15">
                  <c:v>19913.7878149302</c:v>
                </c:pt>
                <c:pt idx="16">
                  <c:v>5803.6566834566</c:v>
                </c:pt>
              </c:numCache>
            </c:numRef>
          </c:val>
        </c:ser>
        <c:gapWidth val="150"/>
        <c:overlap val="0"/>
        <c:axId val="61525862"/>
        <c:axId val="9348711"/>
      </c:barChart>
      <c:catAx>
        <c:axId val="61525862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348711"/>
        <c:crossesAt val="0"/>
        <c:auto val="1"/>
        <c:lblAlgn val="ctr"/>
        <c:lblOffset val="100"/>
      </c:catAx>
      <c:valAx>
        <c:axId val="934871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1525862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692617553645"/>
          <c:y val="0.914926931106472"/>
          <c:w val="0.388023859322953"/>
          <c:h val="0.051461377870563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220813360136"/>
          <c:y val="0.0320417287630402"/>
          <c:w val="0.964357507344982"/>
          <c:h val="0.9147328081754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(2)'!$M$6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(2)'!$M$7:$M$23</c:f>
              <c:numCache>
                <c:formatCode>General</c:formatCode>
                <c:ptCount val="17"/>
                <c:pt idx="0">
                  <c:v>19940.1168066372</c:v>
                </c:pt>
                <c:pt idx="1">
                  <c:v>6435.2416131363</c:v>
                </c:pt>
                <c:pt idx="2">
                  <c:v>4487.80199905277</c:v>
                </c:pt>
                <c:pt idx="3">
                  <c:v>2121.63016944918</c:v>
                </c:pt>
                <c:pt idx="4">
                  <c:v>3527.60487331282</c:v>
                </c:pt>
                <c:pt idx="5">
                  <c:v>1895.47368729483</c:v>
                </c:pt>
                <c:pt idx="6">
                  <c:v>11418.0875029389</c:v>
                </c:pt>
                <c:pt idx="7">
                  <c:v>5914.26920322501</c:v>
                </c:pt>
                <c:pt idx="8">
                  <c:v>42787.9477340378</c:v>
                </c:pt>
                <c:pt idx="9">
                  <c:v>20032.2869578096</c:v>
                </c:pt>
                <c:pt idx="10">
                  <c:v>2137.61277827226</c:v>
                </c:pt>
                <c:pt idx="11">
                  <c:v>10532.881215355</c:v>
                </c:pt>
                <c:pt idx="12">
                  <c:v>14254.2373446256</c:v>
                </c:pt>
                <c:pt idx="13">
                  <c:v>4000.24066877667</c:v>
                </c:pt>
                <c:pt idx="14">
                  <c:v>4005.63595538309</c:v>
                </c:pt>
                <c:pt idx="15">
                  <c:v>13222.6977719966</c:v>
                </c:pt>
                <c:pt idx="16">
                  <c:v>934.219578464628</c:v>
                </c:pt>
              </c:numCache>
            </c:numRef>
          </c:val>
        </c:ser>
        <c:ser>
          <c:idx val="1"/>
          <c:order val="1"/>
          <c:tx>
            <c:strRef>
              <c:f>'GráficosV (2)'!$N$6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(2)'!$N$7:$N$23</c:f>
              <c:numCache>
                <c:formatCode>General</c:formatCode>
                <c:ptCount val="17"/>
                <c:pt idx="0">
                  <c:v>21740.3173631902</c:v>
                </c:pt>
                <c:pt idx="1">
                  <c:v>6321.76424190962</c:v>
                </c:pt>
                <c:pt idx="2">
                  <c:v>4018.64526360391</c:v>
                </c:pt>
                <c:pt idx="3">
                  <c:v>1958.25302755357</c:v>
                </c:pt>
                <c:pt idx="4">
                  <c:v>3638.29157535995</c:v>
                </c:pt>
                <c:pt idx="5">
                  <c:v>2070.41954344136</c:v>
                </c:pt>
                <c:pt idx="6">
                  <c:v>13655.3649572523</c:v>
                </c:pt>
                <c:pt idx="7">
                  <c:v>6213.62544883715</c:v>
                </c:pt>
                <c:pt idx="8">
                  <c:v>43022.2052792477</c:v>
                </c:pt>
                <c:pt idx="9">
                  <c:v>20259.6352175183</c:v>
                </c:pt>
                <c:pt idx="10">
                  <c:v>3099.26401913914</c:v>
                </c:pt>
                <c:pt idx="11">
                  <c:v>9877.11836456615</c:v>
                </c:pt>
                <c:pt idx="12">
                  <c:v>16895.1688927863</c:v>
                </c:pt>
                <c:pt idx="13">
                  <c:v>4749.75618692731</c:v>
                </c:pt>
                <c:pt idx="14">
                  <c:v>3652.85164701395</c:v>
                </c:pt>
                <c:pt idx="15">
                  <c:v>12080.2637721713</c:v>
                </c:pt>
                <c:pt idx="16">
                  <c:v>1091.57404474999</c:v>
                </c:pt>
              </c:numCache>
            </c:numRef>
          </c:val>
        </c:ser>
        <c:gapWidth val="150"/>
        <c:overlap val="0"/>
        <c:axId val="13760700"/>
        <c:axId val="62099443"/>
      </c:barChart>
      <c:catAx>
        <c:axId val="13760700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2099443"/>
        <c:crossesAt val="0"/>
        <c:auto val="1"/>
        <c:lblAlgn val="ctr"/>
        <c:lblOffset val="100"/>
      </c:catAx>
      <c:valAx>
        <c:axId val="6209944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376070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01283438998"/>
          <c:y val="0.913242495209708"/>
          <c:w val="0.387273851863306"/>
          <c:h val="0.052480306578667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553772565962"/>
          <c:y val="0.0412360688956434"/>
          <c:w val="0.944453016509798"/>
          <c:h val="0.9587639311043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(2)'!$AB$7:$AB$23</c:f>
              <c:numCache>
                <c:formatCode>General</c:formatCode>
                <c:ptCount val="17"/>
                <c:pt idx="0">
                  <c:v>31509.8191652692</c:v>
                </c:pt>
                <c:pt idx="1">
                  <c:v>16135.3262234562</c:v>
                </c:pt>
                <c:pt idx="2">
                  <c:v>8584.54391766644</c:v>
                </c:pt>
                <c:pt idx="3">
                  <c:v>1109.66915743773</c:v>
                </c:pt>
                <c:pt idx="4">
                  <c:v>2208.04852347127</c:v>
                </c:pt>
                <c:pt idx="5">
                  <c:v>5220.38204686569</c:v>
                </c:pt>
                <c:pt idx="6">
                  <c:v>19463.4569146599</c:v>
                </c:pt>
                <c:pt idx="7">
                  <c:v>20031.445423733</c:v>
                </c:pt>
                <c:pt idx="8">
                  <c:v>58372.7149537917</c:v>
                </c:pt>
                <c:pt idx="9">
                  <c:v>27658.5703332414</c:v>
                </c:pt>
                <c:pt idx="10">
                  <c:v>3398.51169927712</c:v>
                </c:pt>
                <c:pt idx="11">
                  <c:v>18752.7964244337</c:v>
                </c:pt>
                <c:pt idx="12">
                  <c:v>26632.4508308494</c:v>
                </c:pt>
                <c:pt idx="13">
                  <c:v>11336.3115226698</c:v>
                </c:pt>
                <c:pt idx="14">
                  <c:v>10573.8813680387</c:v>
                </c:pt>
                <c:pt idx="15">
                  <c:v>29171.1201401883</c:v>
                </c:pt>
                <c:pt idx="16">
                  <c:v>3672.02258202195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(2)'!$AD$7:$AD$23</c:f>
              <c:numCache>
                <c:formatCode>General</c:formatCode>
                <c:ptCount val="17"/>
                <c:pt idx="0">
                  <c:v>26140.882107215</c:v>
                </c:pt>
                <c:pt idx="1">
                  <c:v>19548.8981264684</c:v>
                </c:pt>
                <c:pt idx="2">
                  <c:v>9077.91395877641</c:v>
                </c:pt>
                <c:pt idx="3">
                  <c:v>7109.72106660719</c:v>
                </c:pt>
                <c:pt idx="4">
                  <c:v>11058.0181598045</c:v>
                </c:pt>
                <c:pt idx="5">
                  <c:v>6111.80426721774</c:v>
                </c:pt>
                <c:pt idx="6">
                  <c:v>26130.473190201</c:v>
                </c:pt>
                <c:pt idx="7">
                  <c:v>22362.0214948569</c:v>
                </c:pt>
                <c:pt idx="8">
                  <c:v>32007.8243860609</c:v>
                </c:pt>
                <c:pt idx="9">
                  <c:v>31707.1707379198</c:v>
                </c:pt>
                <c:pt idx="10">
                  <c:v>8406.78776847676</c:v>
                </c:pt>
                <c:pt idx="11">
                  <c:v>10880.2388414524</c:v>
                </c:pt>
                <c:pt idx="12">
                  <c:v>36784.1506429831</c:v>
                </c:pt>
                <c:pt idx="13">
                  <c:v>11472.7588284694</c:v>
                </c:pt>
                <c:pt idx="14">
                  <c:v>9314.96315217517</c:v>
                </c:pt>
                <c:pt idx="15">
                  <c:v>19913.7878149302</c:v>
                </c:pt>
                <c:pt idx="16">
                  <c:v>5803.6566834566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(2)'!$AF$7:$AF$23</c:f>
              <c:numCache>
                <c:formatCode>General</c:formatCode>
                <c:ptCount val="17"/>
                <c:pt idx="0">
                  <c:v>5368.9370580542</c:v>
                </c:pt>
                <c:pt idx="1">
                  <c:v>-3413.57190301221</c:v>
                </c:pt>
                <c:pt idx="2">
                  <c:v>-493.370041109969</c:v>
                </c:pt>
                <c:pt idx="3">
                  <c:v>-6000.05190916946</c:v>
                </c:pt>
                <c:pt idx="4">
                  <c:v>-8849.96963633323</c:v>
                </c:pt>
                <c:pt idx="5">
                  <c:v>-891.42222035205</c:v>
                </c:pt>
                <c:pt idx="6">
                  <c:v>-6667.01627554109</c:v>
                </c:pt>
                <c:pt idx="7">
                  <c:v>-2330.57607112395</c:v>
                </c:pt>
                <c:pt idx="8">
                  <c:v>26364.8905677308</c:v>
                </c:pt>
                <c:pt idx="9">
                  <c:v>-4048.60040467842</c:v>
                </c:pt>
                <c:pt idx="10">
                  <c:v>-5008.27606919965</c:v>
                </c:pt>
                <c:pt idx="11">
                  <c:v>7872.55758298132</c:v>
                </c:pt>
                <c:pt idx="12">
                  <c:v>-10151.6998121337</c:v>
                </c:pt>
                <c:pt idx="13">
                  <c:v>-136.447305799575</c:v>
                </c:pt>
                <c:pt idx="14">
                  <c:v>1258.91821586352</c:v>
                </c:pt>
                <c:pt idx="15">
                  <c:v>9257.33232525811</c:v>
                </c:pt>
                <c:pt idx="16">
                  <c:v>-2131.63410143465</c:v>
                </c:pt>
              </c:numCache>
            </c:numRef>
          </c:val>
        </c:ser>
        <c:gapWidth val="150"/>
        <c:overlap val="0"/>
        <c:axId val="79337639"/>
        <c:axId val="80721718"/>
      </c:barChart>
      <c:catAx>
        <c:axId val="79337639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0721718"/>
        <c:crossesAt val="0"/>
        <c:auto val="1"/>
        <c:lblAlgn val="ctr"/>
        <c:lblOffset val="100"/>
      </c:catAx>
      <c:valAx>
        <c:axId val="8072171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933763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97608393766394"/>
          <c:y val="0.0462006079027356"/>
          <c:w val="0.465360283906804"/>
          <c:h val="0.039311043566362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881823081069"/>
          <c:y val="0.0404971932638332"/>
          <c:w val="0.944491492801601"/>
          <c:h val="0.959502806736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(2)'!$AB$34:$AB$50</c:f>
              <c:numCache>
                <c:formatCode>General</c:formatCode>
                <c:ptCount val="17"/>
                <c:pt idx="0">
                  <c:v>30643.8014994203</c:v>
                </c:pt>
                <c:pt idx="1">
                  <c:v>15775.6294194039</c:v>
                </c:pt>
                <c:pt idx="2">
                  <c:v>8469.13901392118</c:v>
                </c:pt>
                <c:pt idx="3">
                  <c:v>1067.04861133719</c:v>
                </c:pt>
                <c:pt idx="4">
                  <c:v>2130.13225723768</c:v>
                </c:pt>
                <c:pt idx="5">
                  <c:v>5069.14477700318</c:v>
                </c:pt>
                <c:pt idx="6">
                  <c:v>19352.2616859577</c:v>
                </c:pt>
                <c:pt idx="7">
                  <c:v>18883.9076383211</c:v>
                </c:pt>
                <c:pt idx="8">
                  <c:v>58265.3092199043</c:v>
                </c:pt>
                <c:pt idx="9">
                  <c:v>26531.2573374113</c:v>
                </c:pt>
                <c:pt idx="10">
                  <c:v>3469.82913215808</c:v>
                </c:pt>
                <c:pt idx="11">
                  <c:v>18613.737272571</c:v>
                </c:pt>
                <c:pt idx="12">
                  <c:v>25503.497652016</c:v>
                </c:pt>
                <c:pt idx="13">
                  <c:v>10906.3265517953</c:v>
                </c:pt>
                <c:pt idx="14">
                  <c:v>11007.8567457566</c:v>
                </c:pt>
                <c:pt idx="15">
                  <c:v>28905.5802587693</c:v>
                </c:pt>
                <c:pt idx="16">
                  <c:v>3602.08662815372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(2)'!$AD$34:$AD$50</c:f>
              <c:numCache>
                <c:formatCode>General</c:formatCode>
                <c:ptCount val="17"/>
                <c:pt idx="0">
                  <c:v>25796.1307658055</c:v>
                </c:pt>
                <c:pt idx="1">
                  <c:v>19626.5768239803</c:v>
                </c:pt>
                <c:pt idx="2">
                  <c:v>8930.05292748098</c:v>
                </c:pt>
                <c:pt idx="3">
                  <c:v>7109.09352535692</c:v>
                </c:pt>
                <c:pt idx="4">
                  <c:v>10579.9017645386</c:v>
                </c:pt>
                <c:pt idx="5">
                  <c:v>5994.93462922408</c:v>
                </c:pt>
                <c:pt idx="6">
                  <c:v>25183.3404678492</c:v>
                </c:pt>
                <c:pt idx="7">
                  <c:v>21557.4384754565</c:v>
                </c:pt>
                <c:pt idx="8">
                  <c:v>32020.6736730438</c:v>
                </c:pt>
                <c:pt idx="9">
                  <c:v>30796.887681809</c:v>
                </c:pt>
                <c:pt idx="10">
                  <c:v>8553.8053291884</c:v>
                </c:pt>
                <c:pt idx="11">
                  <c:v>10920.9312152489</c:v>
                </c:pt>
                <c:pt idx="12">
                  <c:v>35160.8589591988</c:v>
                </c:pt>
                <c:pt idx="13">
                  <c:v>11245.1657114594</c:v>
                </c:pt>
                <c:pt idx="14">
                  <c:v>9760.30139370893</c:v>
                </c:pt>
                <c:pt idx="15">
                  <c:v>19311.6789869503</c:v>
                </c:pt>
                <c:pt idx="16">
                  <c:v>5648.77337083819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(2)'!$AF$34:$AF$50</c:f>
              <c:numCache>
                <c:formatCode>General</c:formatCode>
                <c:ptCount val="17"/>
                <c:pt idx="0">
                  <c:v>4847.67073361483</c:v>
                </c:pt>
                <c:pt idx="1">
                  <c:v>-3850.9474045764</c:v>
                </c:pt>
                <c:pt idx="2">
                  <c:v>-460.913913559798</c:v>
                </c:pt>
                <c:pt idx="3">
                  <c:v>-6042.04491401973</c:v>
                </c:pt>
                <c:pt idx="4">
                  <c:v>-8449.76950730089</c:v>
                </c:pt>
                <c:pt idx="5">
                  <c:v>-925.7898522209</c:v>
                </c:pt>
                <c:pt idx="6">
                  <c:v>-5831.07878189155</c:v>
                </c:pt>
                <c:pt idx="7">
                  <c:v>-2673.53083713541</c:v>
                </c:pt>
                <c:pt idx="8">
                  <c:v>26244.6355468605</c:v>
                </c:pt>
                <c:pt idx="9">
                  <c:v>-4265.63034439772</c:v>
                </c:pt>
                <c:pt idx="10">
                  <c:v>-5083.97619703032</c:v>
                </c:pt>
                <c:pt idx="11">
                  <c:v>7692.80605732206</c:v>
                </c:pt>
                <c:pt idx="12">
                  <c:v>-9657.36130718275</c:v>
                </c:pt>
                <c:pt idx="13">
                  <c:v>-338.839159664081</c:v>
                </c:pt>
                <c:pt idx="14">
                  <c:v>1247.55535204766</c:v>
                </c:pt>
                <c:pt idx="15">
                  <c:v>9593.90127181902</c:v>
                </c:pt>
                <c:pt idx="16">
                  <c:v>-2046.68674268446</c:v>
                </c:pt>
              </c:numCache>
            </c:numRef>
          </c:val>
        </c:ser>
        <c:gapWidth val="150"/>
        <c:overlap val="0"/>
        <c:axId val="94440730"/>
        <c:axId val="41063455"/>
      </c:barChart>
      <c:catAx>
        <c:axId val="94440730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1063455"/>
        <c:crossesAt val="0"/>
        <c:auto val="1"/>
        <c:lblAlgn val="ctr"/>
        <c:lblOffset val="100"/>
      </c:catAx>
      <c:valAx>
        <c:axId val="41063455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444073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21133266610209"/>
          <c:y val="0.0509222133119487"/>
          <c:w val="0.439987681884672"/>
          <c:h val="0.035284683239775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418648584826097"/>
          <c:y val="0.0333999200958849"/>
          <c:w val="0.933306345511588"/>
          <c:h val="0.863124250898921"/>
        </c:manualLayout>
      </c:layout>
      <c:lineChart>
        <c:grouping val="standard"/>
        <c:varyColors val="0"/>
        <c:ser>
          <c:idx val="0"/>
          <c:order val="0"/>
          <c:tx>
            <c:strRef>
              <c:f>PROD_E!$L$5</c:f>
              <c:strCache>
                <c:ptCount val="1"/>
                <c:pt idx="0">
                  <c:v>Produción E. Nacional M€</c:v>
                </c:pt>
              </c:strCache>
            </c:strRef>
          </c:tx>
          <c:spPr>
            <a:solidFill>
              <a:srgbClr val="666699"/>
            </a:solidFill>
            <a:ln w="25200">
              <a:solidFill>
                <a:srgbClr val="666699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EXPT_TN!$B$30:$B$93;EXPT_TN!$B$96:$B$103</c:f>
              <c:strCache>
                <c:ptCount val="72"/>
                <c:pt idx="0">
                  <c:v>2001:1</c:v>
                </c:pt>
                <c:pt idx="1">
                  <c:v>2001:2</c:v>
                </c:pt>
                <c:pt idx="2">
                  <c:v>2001:3</c:v>
                </c:pt>
                <c:pt idx="3">
                  <c:v>2001:4</c:v>
                </c:pt>
                <c:pt idx="4">
                  <c:v>2002:1</c:v>
                </c:pt>
                <c:pt idx="5">
                  <c:v>2002:2</c:v>
                </c:pt>
                <c:pt idx="6">
                  <c:v>2002:3</c:v>
                </c:pt>
                <c:pt idx="7">
                  <c:v>2002:4</c:v>
                </c:pt>
                <c:pt idx="8">
                  <c:v>2003:1</c:v>
                </c:pt>
                <c:pt idx="9">
                  <c:v>2003:2</c:v>
                </c:pt>
                <c:pt idx="10">
                  <c:v>2003:3</c:v>
                </c:pt>
                <c:pt idx="11">
                  <c:v>2003:4</c:v>
                </c:pt>
                <c:pt idx="12">
                  <c:v>2004:1</c:v>
                </c:pt>
                <c:pt idx="13">
                  <c:v>2004:2</c:v>
                </c:pt>
                <c:pt idx="14">
                  <c:v>2004:3</c:v>
                </c:pt>
                <c:pt idx="15">
                  <c:v>2004:4</c:v>
                </c:pt>
                <c:pt idx="16">
                  <c:v>2005:1</c:v>
                </c:pt>
                <c:pt idx="17">
                  <c:v>2005:2</c:v>
                </c:pt>
                <c:pt idx="18">
                  <c:v>2005:3</c:v>
                </c:pt>
                <c:pt idx="19">
                  <c:v>2005:4</c:v>
                </c:pt>
                <c:pt idx="20">
                  <c:v>2006:1</c:v>
                </c:pt>
                <c:pt idx="21">
                  <c:v>2006:2</c:v>
                </c:pt>
                <c:pt idx="22">
                  <c:v>2006:3</c:v>
                </c:pt>
                <c:pt idx="23">
                  <c:v>2006:4</c:v>
                </c:pt>
                <c:pt idx="24">
                  <c:v>2007:1</c:v>
                </c:pt>
                <c:pt idx="25">
                  <c:v>2007:2</c:v>
                </c:pt>
                <c:pt idx="26">
                  <c:v>2007:3</c:v>
                </c:pt>
                <c:pt idx="27">
                  <c:v>2007:4</c:v>
                </c:pt>
                <c:pt idx="28">
                  <c:v>2008:1</c:v>
                </c:pt>
                <c:pt idx="29">
                  <c:v>2008:2</c:v>
                </c:pt>
                <c:pt idx="30">
                  <c:v>2008:3</c:v>
                </c:pt>
                <c:pt idx="31">
                  <c:v>2008:4</c:v>
                </c:pt>
                <c:pt idx="32">
                  <c:v>2009:1</c:v>
                </c:pt>
                <c:pt idx="33">
                  <c:v>2009:2</c:v>
                </c:pt>
                <c:pt idx="34">
                  <c:v>2009:3</c:v>
                </c:pt>
                <c:pt idx="35">
                  <c:v>2009:4</c:v>
                </c:pt>
                <c:pt idx="36">
                  <c:v>2010:1</c:v>
                </c:pt>
                <c:pt idx="37">
                  <c:v>2010:2</c:v>
                </c:pt>
                <c:pt idx="38">
                  <c:v>2010:3</c:v>
                </c:pt>
                <c:pt idx="39">
                  <c:v>2010:4</c:v>
                </c:pt>
                <c:pt idx="40">
                  <c:v>2011:1</c:v>
                </c:pt>
                <c:pt idx="41">
                  <c:v>2011:2</c:v>
                </c:pt>
                <c:pt idx="42">
                  <c:v>2011:3</c:v>
                </c:pt>
                <c:pt idx="43">
                  <c:v>2011:4</c:v>
                </c:pt>
                <c:pt idx="44">
                  <c:v>2012:1</c:v>
                </c:pt>
                <c:pt idx="45">
                  <c:v>2012:2</c:v>
                </c:pt>
                <c:pt idx="46">
                  <c:v>2012:3</c:v>
                </c:pt>
                <c:pt idx="47">
                  <c:v>2012:4</c:v>
                </c:pt>
                <c:pt idx="48">
                  <c:v>2013:1</c:v>
                </c:pt>
                <c:pt idx="49">
                  <c:v>2013:2</c:v>
                </c:pt>
                <c:pt idx="50">
                  <c:v>2013:3</c:v>
                </c:pt>
                <c:pt idx="51">
                  <c:v>2013:4</c:v>
                </c:pt>
                <c:pt idx="52">
                  <c:v>2014:1</c:v>
                </c:pt>
                <c:pt idx="53">
                  <c:v>2014:2</c:v>
                </c:pt>
                <c:pt idx="54">
                  <c:v>2014:3</c:v>
                </c:pt>
                <c:pt idx="55">
                  <c:v>2014:4</c:v>
                </c:pt>
                <c:pt idx="56">
                  <c:v>2015:1</c:v>
                </c:pt>
                <c:pt idx="57">
                  <c:v>2015:2</c:v>
                </c:pt>
                <c:pt idx="58">
                  <c:v>2015:3</c:v>
                </c:pt>
                <c:pt idx="59">
                  <c:v>2015:4</c:v>
                </c:pt>
                <c:pt idx="60">
                  <c:v>2016:1</c:v>
                </c:pt>
                <c:pt idx="61">
                  <c:v>2016:2</c:v>
                </c:pt>
                <c:pt idx="62">
                  <c:v>2016:3</c:v>
                </c:pt>
                <c:pt idx="63">
                  <c:v>2016:4</c:v>
                </c:pt>
                <c:pt idx="64">
                  <c:v>2017:1</c:v>
                </c:pt>
                <c:pt idx="65">
                  <c:v>2017:2</c:v>
                </c:pt>
                <c:pt idx="66">
                  <c:v>2017:3</c:v>
                </c:pt>
                <c:pt idx="67">
                  <c:v>2017:4</c:v>
                </c:pt>
                <c:pt idx="68">
                  <c:v>2018:1</c:v>
                </c:pt>
                <c:pt idx="69">
                  <c:v>2018:2</c:v>
                </c:pt>
                <c:pt idx="70">
                  <c:v>2018:3</c:v>
                </c:pt>
                <c:pt idx="71">
                  <c:v>2018:4</c:v>
                </c:pt>
              </c:strCache>
            </c:strRef>
          </c:cat>
          <c:val>
            <c:numRef>
              <c:f>PROD_E!$M$30:$M$93;PROD_E!$M$96:$M$103</c:f>
              <c:numCache>
                <c:formatCode>General</c:formatCode>
                <c:ptCount val="72"/>
                <c:pt idx="0">
                  <c:v>0.065896753013327</c:v>
                </c:pt>
                <c:pt idx="1">
                  <c:v>0.0544103425710868</c:v>
                </c:pt>
                <c:pt idx="2">
                  <c:v>0.0514978983401469</c:v>
                </c:pt>
                <c:pt idx="3">
                  <c:v>0.0411982807738332</c:v>
                </c:pt>
                <c:pt idx="4">
                  <c:v>0.0203504398946169</c:v>
                </c:pt>
                <c:pt idx="5">
                  <c:v>0.0167730892811118</c:v>
                </c:pt>
                <c:pt idx="6">
                  <c:v>0.0213133242819706</c:v>
                </c:pt>
                <c:pt idx="7">
                  <c:v>0.027354165838795</c:v>
                </c:pt>
                <c:pt idx="8">
                  <c:v>0.0387021107753648</c:v>
                </c:pt>
                <c:pt idx="9">
                  <c:v>0.0211858510722929</c:v>
                </c:pt>
                <c:pt idx="10">
                  <c:v>0.018226789679274</c:v>
                </c:pt>
                <c:pt idx="11">
                  <c:v>0.0269166973328588</c:v>
                </c:pt>
                <c:pt idx="12">
                  <c:v>0.0327820771302573</c:v>
                </c:pt>
                <c:pt idx="13">
                  <c:v>0.0646800401674688</c:v>
                </c:pt>
                <c:pt idx="14">
                  <c:v>0.0764732072782914</c:v>
                </c:pt>
                <c:pt idx="15">
                  <c:v>0.0741132742158369</c:v>
                </c:pt>
                <c:pt idx="16">
                  <c:v>0.0309006713112365</c:v>
                </c:pt>
                <c:pt idx="17">
                  <c:v>0.0777700617623869</c:v>
                </c:pt>
                <c:pt idx="18">
                  <c:v>0.0784861546802798</c:v>
                </c:pt>
                <c:pt idx="19">
                  <c:v>0.0685883445472306</c:v>
                </c:pt>
                <c:pt idx="20">
                  <c:v>0.143749391617026</c:v>
                </c:pt>
                <c:pt idx="21">
                  <c:v>0.0668928424900486</c:v>
                </c:pt>
                <c:pt idx="22">
                  <c:v>0.0526663836725415</c:v>
                </c:pt>
                <c:pt idx="23">
                  <c:v>0.0692902812839201</c:v>
                </c:pt>
                <c:pt idx="24">
                  <c:v>0.0567759313751118</c:v>
                </c:pt>
                <c:pt idx="25">
                  <c:v>0.0614429547647668</c:v>
                </c:pt>
                <c:pt idx="26">
                  <c:v>0.0851666128995782</c:v>
                </c:pt>
                <c:pt idx="27">
                  <c:v>0.0569112248811072</c:v>
                </c:pt>
                <c:pt idx="28">
                  <c:v>0.00102780584094979</c:v>
                </c:pt>
                <c:pt idx="29">
                  <c:v>-0.0162038657448493</c:v>
                </c:pt>
                <c:pt idx="30">
                  <c:v>-0.00805196129664355</c:v>
                </c:pt>
                <c:pt idx="31">
                  <c:v>-0.0940556576794497</c:v>
                </c:pt>
                <c:pt idx="32">
                  <c:v>-0.225848298890247</c:v>
                </c:pt>
                <c:pt idx="33">
                  <c:v>-0.202944632746639</c:v>
                </c:pt>
                <c:pt idx="34">
                  <c:v>-0.201167512689105</c:v>
                </c:pt>
                <c:pt idx="35">
                  <c:v>-0.134992294034318</c:v>
                </c:pt>
                <c:pt idx="36">
                  <c:v>0.0574320764299865</c:v>
                </c:pt>
                <c:pt idx="37">
                  <c:v>0.0799048984126019</c:v>
                </c:pt>
                <c:pt idx="38">
                  <c:v>0.0763721557520419</c:v>
                </c:pt>
                <c:pt idx="39">
                  <c:v>0.09636076015055</c:v>
                </c:pt>
                <c:pt idx="40">
                  <c:v>0.0982711349995443</c:v>
                </c:pt>
                <c:pt idx="41">
                  <c:v>0.0642889912535296</c:v>
                </c:pt>
                <c:pt idx="42">
                  <c:v>0.035999351034192</c:v>
                </c:pt>
                <c:pt idx="43">
                  <c:v>0.033453141884331</c:v>
                </c:pt>
                <c:pt idx="44">
                  <c:v>0.0162753711890941</c:v>
                </c:pt>
                <c:pt idx="45">
                  <c:v>-0.000397417134655577</c:v>
                </c:pt>
                <c:pt idx="46">
                  <c:v>0.0234527250406528</c:v>
                </c:pt>
                <c:pt idx="47">
                  <c:v>0.0010301832119164</c:v>
                </c:pt>
                <c:pt idx="48">
                  <c:v>-0.0129394838026038</c:v>
                </c:pt>
                <c:pt idx="49">
                  <c:v>-0.00235462952866523</c:v>
                </c:pt>
                <c:pt idx="50">
                  <c:v>-0.000499044434040145</c:v>
                </c:pt>
                <c:pt idx="51">
                  <c:v>0.00474558074726968</c:v>
                </c:pt>
                <c:pt idx="52">
                  <c:v>-0.0128382832736537</c:v>
                </c:pt>
                <c:pt idx="53">
                  <c:v>0.0163580983862957</c:v>
                </c:pt>
                <c:pt idx="54">
                  <c:v>0.0214852274766045</c:v>
                </c:pt>
                <c:pt idx="55">
                  <c:v>0.0323375331230704</c:v>
                </c:pt>
                <c:pt idx="56">
                  <c:v>0.044748635725851</c:v>
                </c:pt>
                <c:pt idx="57">
                  <c:v>0.0372269373925581</c:v>
                </c:pt>
                <c:pt idx="58">
                  <c:v>0.0243816116760375</c:v>
                </c:pt>
                <c:pt idx="59">
                  <c:v>0.02595843847963</c:v>
                </c:pt>
                <c:pt idx="60">
                  <c:v>-0.0184303743348197</c:v>
                </c:pt>
                <c:pt idx="61">
                  <c:v>0.00322268002900467</c:v>
                </c:pt>
                <c:pt idx="62">
                  <c:v>-0.0052228198399875</c:v>
                </c:pt>
                <c:pt idx="63">
                  <c:v>0.0224485253071276</c:v>
                </c:pt>
                <c:pt idx="64">
                  <c:v>0.103410975220849</c:v>
                </c:pt>
                <c:pt idx="65">
                  <c:v>0.0496239008953602</c:v>
                </c:pt>
                <c:pt idx="66">
                  <c:v>0.0501190990865556</c:v>
                </c:pt>
                <c:pt idx="67">
                  <c:v>0.0749329381155041</c:v>
                </c:pt>
                <c:pt idx="68">
                  <c:v>0.0245233996454507</c:v>
                </c:pt>
                <c:pt idx="69">
                  <c:v>0.0577179959630392</c:v>
                </c:pt>
                <c:pt idx="70">
                  <c:v>0.068511472019826</c:v>
                </c:pt>
                <c:pt idx="71">
                  <c:v>0.0227301337537643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VAB!$F$6</c:f>
              <c:strCache>
                <c:ptCount val="1"/>
                <c:pt idx="0">
                  <c:v>VAB (Agricultura e Industria) M€</c:v>
                </c:pt>
              </c:strCache>
            </c:strRef>
          </c:tx>
          <c:spPr>
            <a:solidFill>
              <a:srgbClr val="993366"/>
            </a:solidFill>
            <a:ln w="25200">
              <a:solidFill>
                <a:srgbClr val="993366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EXPT_TN!$B$30:$B$93;EXPT_TN!$B$96:$B$103</c:f>
              <c:strCache>
                <c:ptCount val="72"/>
                <c:pt idx="0">
                  <c:v>2001:1</c:v>
                </c:pt>
                <c:pt idx="1">
                  <c:v>2001:2</c:v>
                </c:pt>
                <c:pt idx="2">
                  <c:v>2001:3</c:v>
                </c:pt>
                <c:pt idx="3">
                  <c:v>2001:4</c:v>
                </c:pt>
                <c:pt idx="4">
                  <c:v>2002:1</c:v>
                </c:pt>
                <c:pt idx="5">
                  <c:v>2002:2</c:v>
                </c:pt>
                <c:pt idx="6">
                  <c:v>2002:3</c:v>
                </c:pt>
                <c:pt idx="7">
                  <c:v>2002:4</c:v>
                </c:pt>
                <c:pt idx="8">
                  <c:v>2003:1</c:v>
                </c:pt>
                <c:pt idx="9">
                  <c:v>2003:2</c:v>
                </c:pt>
                <c:pt idx="10">
                  <c:v>2003:3</c:v>
                </c:pt>
                <c:pt idx="11">
                  <c:v>2003:4</c:v>
                </c:pt>
                <c:pt idx="12">
                  <c:v>2004:1</c:v>
                </c:pt>
                <c:pt idx="13">
                  <c:v>2004:2</c:v>
                </c:pt>
                <c:pt idx="14">
                  <c:v>2004:3</c:v>
                </c:pt>
                <c:pt idx="15">
                  <c:v>2004:4</c:v>
                </c:pt>
                <c:pt idx="16">
                  <c:v>2005:1</c:v>
                </c:pt>
                <c:pt idx="17">
                  <c:v>2005:2</c:v>
                </c:pt>
                <c:pt idx="18">
                  <c:v>2005:3</c:v>
                </c:pt>
                <c:pt idx="19">
                  <c:v>2005:4</c:v>
                </c:pt>
                <c:pt idx="20">
                  <c:v>2006:1</c:v>
                </c:pt>
                <c:pt idx="21">
                  <c:v>2006:2</c:v>
                </c:pt>
                <c:pt idx="22">
                  <c:v>2006:3</c:v>
                </c:pt>
                <c:pt idx="23">
                  <c:v>2006:4</c:v>
                </c:pt>
                <c:pt idx="24">
                  <c:v>2007:1</c:v>
                </c:pt>
                <c:pt idx="25">
                  <c:v>2007:2</c:v>
                </c:pt>
                <c:pt idx="26">
                  <c:v>2007:3</c:v>
                </c:pt>
                <c:pt idx="27">
                  <c:v>2007:4</c:v>
                </c:pt>
                <c:pt idx="28">
                  <c:v>2008:1</c:v>
                </c:pt>
                <c:pt idx="29">
                  <c:v>2008:2</c:v>
                </c:pt>
                <c:pt idx="30">
                  <c:v>2008:3</c:v>
                </c:pt>
                <c:pt idx="31">
                  <c:v>2008:4</c:v>
                </c:pt>
                <c:pt idx="32">
                  <c:v>2009:1</c:v>
                </c:pt>
                <c:pt idx="33">
                  <c:v>2009:2</c:v>
                </c:pt>
                <c:pt idx="34">
                  <c:v>2009:3</c:v>
                </c:pt>
                <c:pt idx="35">
                  <c:v>2009:4</c:v>
                </c:pt>
                <c:pt idx="36">
                  <c:v>2010:1</c:v>
                </c:pt>
                <c:pt idx="37">
                  <c:v>2010:2</c:v>
                </c:pt>
                <c:pt idx="38">
                  <c:v>2010:3</c:v>
                </c:pt>
                <c:pt idx="39">
                  <c:v>2010:4</c:v>
                </c:pt>
                <c:pt idx="40">
                  <c:v>2011:1</c:v>
                </c:pt>
                <c:pt idx="41">
                  <c:v>2011:2</c:v>
                </c:pt>
                <c:pt idx="42">
                  <c:v>2011:3</c:v>
                </c:pt>
                <c:pt idx="43">
                  <c:v>2011:4</c:v>
                </c:pt>
                <c:pt idx="44">
                  <c:v>2012:1</c:v>
                </c:pt>
                <c:pt idx="45">
                  <c:v>2012:2</c:v>
                </c:pt>
                <c:pt idx="46">
                  <c:v>2012:3</c:v>
                </c:pt>
                <c:pt idx="47">
                  <c:v>2012:4</c:v>
                </c:pt>
                <c:pt idx="48">
                  <c:v>2013:1</c:v>
                </c:pt>
                <c:pt idx="49">
                  <c:v>2013:2</c:v>
                </c:pt>
                <c:pt idx="50">
                  <c:v>2013:3</c:v>
                </c:pt>
                <c:pt idx="51">
                  <c:v>2013:4</c:v>
                </c:pt>
                <c:pt idx="52">
                  <c:v>2014:1</c:v>
                </c:pt>
                <c:pt idx="53">
                  <c:v>2014:2</c:v>
                </c:pt>
                <c:pt idx="54">
                  <c:v>2014:3</c:v>
                </c:pt>
                <c:pt idx="55">
                  <c:v>2014:4</c:v>
                </c:pt>
                <c:pt idx="56">
                  <c:v>2015:1</c:v>
                </c:pt>
                <c:pt idx="57">
                  <c:v>2015:2</c:v>
                </c:pt>
                <c:pt idx="58">
                  <c:v>2015:3</c:v>
                </c:pt>
                <c:pt idx="59">
                  <c:v>2015:4</c:v>
                </c:pt>
                <c:pt idx="60">
                  <c:v>2016:1</c:v>
                </c:pt>
                <c:pt idx="61">
                  <c:v>2016:2</c:v>
                </c:pt>
                <c:pt idx="62">
                  <c:v>2016:3</c:v>
                </c:pt>
                <c:pt idx="63">
                  <c:v>2016:4</c:v>
                </c:pt>
                <c:pt idx="64">
                  <c:v>2017:1</c:v>
                </c:pt>
                <c:pt idx="65">
                  <c:v>2017:2</c:v>
                </c:pt>
                <c:pt idx="66">
                  <c:v>2017:3</c:v>
                </c:pt>
                <c:pt idx="67">
                  <c:v>2017:4</c:v>
                </c:pt>
                <c:pt idx="68">
                  <c:v>2018:1</c:v>
                </c:pt>
                <c:pt idx="69">
                  <c:v>2018:2</c:v>
                </c:pt>
                <c:pt idx="70">
                  <c:v>2018:3</c:v>
                </c:pt>
                <c:pt idx="71">
                  <c:v>2018:4</c:v>
                </c:pt>
              </c:strCache>
            </c:strRef>
          </c:cat>
          <c:val>
            <c:numRef>
              <c:f>VAB!$G$11:$G$74;VAB!$G$77:$G$84</c:f>
              <c:numCache>
                <c:formatCode>General</c:formatCode>
                <c:ptCount val="72"/>
                <c:pt idx="0">
                  <c:v>0.0566053535043403</c:v>
                </c:pt>
                <c:pt idx="1">
                  <c:v>0.0713672966765365</c:v>
                </c:pt>
                <c:pt idx="2">
                  <c:v>0.0657071685579851</c:v>
                </c:pt>
                <c:pt idx="3">
                  <c:v>0.0501509108548022</c:v>
                </c:pt>
                <c:pt idx="4">
                  <c:v>0.0516180161141197</c:v>
                </c:pt>
                <c:pt idx="5">
                  <c:v>0.0343010641595206</c:v>
                </c:pt>
                <c:pt idx="6">
                  <c:v>0.0361780594223977</c:v>
                </c:pt>
                <c:pt idx="7">
                  <c:v>0.0418794426338885</c:v>
                </c:pt>
                <c:pt idx="8">
                  <c:v>0.036097364917481</c:v>
                </c:pt>
                <c:pt idx="9">
                  <c:v>0.0461492358405754</c:v>
                </c:pt>
                <c:pt idx="10">
                  <c:v>0.0546657643431837</c:v>
                </c:pt>
                <c:pt idx="11">
                  <c:v>0.0574123790054432</c:v>
                </c:pt>
                <c:pt idx="12">
                  <c:v>0.0441497357319498</c:v>
                </c:pt>
                <c:pt idx="13">
                  <c:v>0.0470256850950062</c:v>
                </c:pt>
                <c:pt idx="14">
                  <c:v>0.0343885165644755</c:v>
                </c:pt>
                <c:pt idx="15">
                  <c:v>0.0145113202273363</c:v>
                </c:pt>
                <c:pt idx="16">
                  <c:v>0.0463928297768593</c:v>
                </c:pt>
                <c:pt idx="17">
                  <c:v>0.0329442341890475</c:v>
                </c:pt>
                <c:pt idx="18">
                  <c:v>0.0560367604824813</c:v>
                </c:pt>
                <c:pt idx="19">
                  <c:v>0.0603145448283779</c:v>
                </c:pt>
                <c:pt idx="20">
                  <c:v>0.0481748585376678</c:v>
                </c:pt>
                <c:pt idx="21">
                  <c:v>0.0496612002560311</c:v>
                </c:pt>
                <c:pt idx="22">
                  <c:v>0.0529544861195718</c:v>
                </c:pt>
                <c:pt idx="23">
                  <c:v>0.0380018188904768</c:v>
                </c:pt>
                <c:pt idx="24">
                  <c:v>0.0475696502667457</c:v>
                </c:pt>
                <c:pt idx="25">
                  <c:v>0.0615051411989823</c:v>
                </c:pt>
                <c:pt idx="26">
                  <c:v>0.0576676722178602</c:v>
                </c:pt>
                <c:pt idx="27">
                  <c:v>0.0874063875503265</c:v>
                </c:pt>
                <c:pt idx="28">
                  <c:v>0.0537760442980418</c:v>
                </c:pt>
                <c:pt idx="29">
                  <c:v>0.0621805792163543</c:v>
                </c:pt>
                <c:pt idx="30">
                  <c:v>0.0415714313622067</c:v>
                </c:pt>
                <c:pt idx="31">
                  <c:v>-0.0341090030118748</c:v>
                </c:pt>
                <c:pt idx="32">
                  <c:v>-0.0874884934028843</c:v>
                </c:pt>
                <c:pt idx="33">
                  <c:v>-0.106506779060443</c:v>
                </c:pt>
                <c:pt idx="34">
                  <c:v>-0.0947540184181406</c:v>
                </c:pt>
                <c:pt idx="35">
                  <c:v>-0.0614113487854774</c:v>
                </c:pt>
                <c:pt idx="36">
                  <c:v>0.011180698583498</c:v>
                </c:pt>
                <c:pt idx="37">
                  <c:v>0.0154456272176999</c:v>
                </c:pt>
                <c:pt idx="38">
                  <c:v>0.00441313581270072</c:v>
                </c:pt>
                <c:pt idx="39">
                  <c:v>0.0578115411473433</c:v>
                </c:pt>
                <c:pt idx="40">
                  <c:v>0.0286610965623311</c:v>
                </c:pt>
                <c:pt idx="41">
                  <c:v>0.00349434737923947</c:v>
                </c:pt>
                <c:pt idx="42">
                  <c:v>0.000948884029869219</c:v>
                </c:pt>
                <c:pt idx="43">
                  <c:v>-0.015683450359079</c:v>
                </c:pt>
                <c:pt idx="44">
                  <c:v>-0.0338633746186329</c:v>
                </c:pt>
                <c:pt idx="45">
                  <c:v>-0.0373822204014748</c:v>
                </c:pt>
                <c:pt idx="46">
                  <c:v>-0.0308507130492128</c:v>
                </c:pt>
                <c:pt idx="47">
                  <c:v>-0.0296108119093588</c:v>
                </c:pt>
                <c:pt idx="48">
                  <c:v>-0.0130915783089696</c:v>
                </c:pt>
                <c:pt idx="49">
                  <c:v>-0.00329822321523566</c:v>
                </c:pt>
                <c:pt idx="50">
                  <c:v>0.00988793671720501</c:v>
                </c:pt>
                <c:pt idx="51">
                  <c:v>0.00883806651587501</c:v>
                </c:pt>
                <c:pt idx="52">
                  <c:v>-0.00161047657392299</c:v>
                </c:pt>
                <c:pt idx="53">
                  <c:v>0.0143040136635354</c:v>
                </c:pt>
                <c:pt idx="54">
                  <c:v>0.0108439316095342</c:v>
                </c:pt>
                <c:pt idx="55">
                  <c:v>0.00647706041104422</c:v>
                </c:pt>
                <c:pt idx="56">
                  <c:v>0.0543563620927518</c:v>
                </c:pt>
                <c:pt idx="57">
                  <c:v>0.0531677541570196</c:v>
                </c:pt>
                <c:pt idx="58">
                  <c:v>0.0435769783573229</c:v>
                </c:pt>
                <c:pt idx="59">
                  <c:v>0.0465533600099006</c:v>
                </c:pt>
                <c:pt idx="60">
                  <c:v>0.0401602383444722</c:v>
                </c:pt>
                <c:pt idx="61">
                  <c:v>0.0273203293628587</c:v>
                </c:pt>
                <c:pt idx="62">
                  <c:v>0.0484640411984271</c:v>
                </c:pt>
                <c:pt idx="63">
                  <c:v>0.0438715780760362</c:v>
                </c:pt>
                <c:pt idx="64">
                  <c:v>0.0530665170017999</c:v>
                </c:pt>
                <c:pt idx="65">
                  <c:v>0.0675836040698014</c:v>
                </c:pt>
                <c:pt idx="66">
                  <c:v>0.0582367163553982</c:v>
                </c:pt>
                <c:pt idx="67">
                  <c:v>0.0730482394033796</c:v>
                </c:pt>
                <c:pt idx="68">
                  <c:v>0.0326025030783085</c:v>
                </c:pt>
                <c:pt idx="69">
                  <c:v>0.030304134701241</c:v>
                </c:pt>
                <c:pt idx="70">
                  <c:v>0.0145540243946317</c:v>
                </c:pt>
                <c:pt idx="71">
                  <c:v>-0.0112608649751909</c:v>
                </c:pt>
              </c:numCache>
            </c:numRef>
          </c:val>
          <c:smooth val="1"/>
        </c:ser>
        <c:hiLowLines>
          <c:spPr>
            <a:ln>
              <a:noFill/>
            </a:ln>
          </c:spPr>
        </c:hiLowLines>
        <c:marker val="0"/>
        <c:axId val="84093681"/>
        <c:axId val="96007621"/>
      </c:lineChart>
      <c:catAx>
        <c:axId val="8409368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6007621"/>
        <c:crossesAt val="0"/>
        <c:auto val="1"/>
        <c:lblAlgn val="ctr"/>
        <c:lblOffset val="100"/>
      </c:catAx>
      <c:valAx>
        <c:axId val="9600762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0\ %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4093681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75636743919306"/>
          <c:y val="0.907550938873352"/>
          <c:w val="0.411766690281011"/>
          <c:h val="0.042269276867758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9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13160802169473"/>
          <c:y val="0.0269953051643192"/>
          <c:w val="0.983025879674579"/>
          <c:h val="0.893974960876369"/>
        </c:manualLayout>
      </c:layout>
      <c:lineChart>
        <c:grouping val="standard"/>
        <c:varyColors val="0"/>
        <c:ser>
          <c:idx val="0"/>
          <c:order val="0"/>
          <c:tx>
            <c:strRef>
              <c:f>EXPT_VL!$L$5</c:f>
              <c:strCache>
                <c:ptCount val="1"/>
                <c:pt idx="0">
                  <c:v>Exportación Interregional M€</c:v>
                </c:pt>
              </c:strCache>
            </c:strRef>
          </c:tx>
          <c:spPr>
            <a:solidFill>
              <a:srgbClr val="808000"/>
            </a:solidFill>
            <a:ln w="12600">
              <a:solidFill>
                <a:srgbClr val="808000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EXPT_TN!$B$10:$B$93;EXPT_TN!$B$96:$B$103</c:f>
              <c:strCache>
                <c:ptCount val="92"/>
                <c:pt idx="0">
                  <c:v>1996:1</c:v>
                </c:pt>
                <c:pt idx="1">
                  <c:v>1996:2</c:v>
                </c:pt>
                <c:pt idx="2">
                  <c:v>1996:3</c:v>
                </c:pt>
                <c:pt idx="3">
                  <c:v>1996:4</c:v>
                </c:pt>
                <c:pt idx="4">
                  <c:v>1997:1</c:v>
                </c:pt>
                <c:pt idx="5">
                  <c:v>1997:2</c:v>
                </c:pt>
                <c:pt idx="6">
                  <c:v>1997:3</c:v>
                </c:pt>
                <c:pt idx="7">
                  <c:v>1997:4</c:v>
                </c:pt>
                <c:pt idx="8">
                  <c:v>1998:1</c:v>
                </c:pt>
                <c:pt idx="9">
                  <c:v>1998:2</c:v>
                </c:pt>
                <c:pt idx="10">
                  <c:v>1998:3</c:v>
                </c:pt>
                <c:pt idx="11">
                  <c:v>1998:4</c:v>
                </c:pt>
                <c:pt idx="12">
                  <c:v>1999:1</c:v>
                </c:pt>
                <c:pt idx="13">
                  <c:v>1999:2</c:v>
                </c:pt>
                <c:pt idx="14">
                  <c:v>1999:3</c:v>
                </c:pt>
                <c:pt idx="15">
                  <c:v>1999:4</c:v>
                </c:pt>
                <c:pt idx="16">
                  <c:v>2000:1</c:v>
                </c:pt>
                <c:pt idx="17">
                  <c:v>2000:2</c:v>
                </c:pt>
                <c:pt idx="18">
                  <c:v>2000:3</c:v>
                </c:pt>
                <c:pt idx="19">
                  <c:v>2000:4</c:v>
                </c:pt>
                <c:pt idx="20">
                  <c:v>2001:1</c:v>
                </c:pt>
                <c:pt idx="21">
                  <c:v>2001:2</c:v>
                </c:pt>
                <c:pt idx="22">
                  <c:v>2001:3</c:v>
                </c:pt>
                <c:pt idx="23">
                  <c:v>2001:4</c:v>
                </c:pt>
                <c:pt idx="24">
                  <c:v>2002:1</c:v>
                </c:pt>
                <c:pt idx="25">
                  <c:v>2002:2</c:v>
                </c:pt>
                <c:pt idx="26">
                  <c:v>2002:3</c:v>
                </c:pt>
                <c:pt idx="27">
                  <c:v>2002:4</c:v>
                </c:pt>
                <c:pt idx="28">
                  <c:v>2003:1</c:v>
                </c:pt>
                <c:pt idx="29">
                  <c:v>2003:2</c:v>
                </c:pt>
                <c:pt idx="30">
                  <c:v>2003:3</c:v>
                </c:pt>
                <c:pt idx="31">
                  <c:v>2003:4</c:v>
                </c:pt>
                <c:pt idx="32">
                  <c:v>2004:1</c:v>
                </c:pt>
                <c:pt idx="33">
                  <c:v>2004:2</c:v>
                </c:pt>
                <c:pt idx="34">
                  <c:v>2004:3</c:v>
                </c:pt>
                <c:pt idx="35">
                  <c:v>2004:4</c:v>
                </c:pt>
                <c:pt idx="36">
                  <c:v>2005:1</c:v>
                </c:pt>
                <c:pt idx="37">
                  <c:v>2005:2</c:v>
                </c:pt>
                <c:pt idx="38">
                  <c:v>2005:3</c:v>
                </c:pt>
                <c:pt idx="39">
                  <c:v>2005:4</c:v>
                </c:pt>
                <c:pt idx="40">
                  <c:v>2006:1</c:v>
                </c:pt>
                <c:pt idx="41">
                  <c:v>2006:2</c:v>
                </c:pt>
                <c:pt idx="42">
                  <c:v>2006:3</c:v>
                </c:pt>
                <c:pt idx="43">
                  <c:v>2006:4</c:v>
                </c:pt>
                <c:pt idx="44">
                  <c:v>2007:1</c:v>
                </c:pt>
                <c:pt idx="45">
                  <c:v>2007:2</c:v>
                </c:pt>
                <c:pt idx="46">
                  <c:v>2007:3</c:v>
                </c:pt>
                <c:pt idx="47">
                  <c:v>2007:4</c:v>
                </c:pt>
                <c:pt idx="48">
                  <c:v>2008:1</c:v>
                </c:pt>
                <c:pt idx="49">
                  <c:v>2008:2</c:v>
                </c:pt>
                <c:pt idx="50">
                  <c:v>2008:3</c:v>
                </c:pt>
                <c:pt idx="51">
                  <c:v>2008:4</c:v>
                </c:pt>
                <c:pt idx="52">
                  <c:v>2009:1</c:v>
                </c:pt>
                <c:pt idx="53">
                  <c:v>2009:2</c:v>
                </c:pt>
                <c:pt idx="54">
                  <c:v>2009:3</c:v>
                </c:pt>
                <c:pt idx="55">
                  <c:v>2009:4</c:v>
                </c:pt>
                <c:pt idx="56">
                  <c:v>2010:1</c:v>
                </c:pt>
                <c:pt idx="57">
                  <c:v>2010:2</c:v>
                </c:pt>
                <c:pt idx="58">
                  <c:v>2010:3</c:v>
                </c:pt>
                <c:pt idx="59">
                  <c:v>2010:4</c:v>
                </c:pt>
                <c:pt idx="60">
                  <c:v>2011:1</c:v>
                </c:pt>
                <c:pt idx="61">
                  <c:v>2011:2</c:v>
                </c:pt>
                <c:pt idx="62">
                  <c:v>2011:3</c:v>
                </c:pt>
                <c:pt idx="63">
                  <c:v>2011:4</c:v>
                </c:pt>
                <c:pt idx="64">
                  <c:v>2012:1</c:v>
                </c:pt>
                <c:pt idx="65">
                  <c:v>2012:2</c:v>
                </c:pt>
                <c:pt idx="66">
                  <c:v>2012:3</c:v>
                </c:pt>
                <c:pt idx="67">
                  <c:v>2012:4</c:v>
                </c:pt>
                <c:pt idx="68">
                  <c:v>2013:1</c:v>
                </c:pt>
                <c:pt idx="69">
                  <c:v>2013:2</c:v>
                </c:pt>
                <c:pt idx="70">
                  <c:v>2013:3</c:v>
                </c:pt>
                <c:pt idx="71">
                  <c:v>2013:4</c:v>
                </c:pt>
                <c:pt idx="72">
                  <c:v>2014:1</c:v>
                </c:pt>
                <c:pt idx="73">
                  <c:v>2014:2</c:v>
                </c:pt>
                <c:pt idx="74">
                  <c:v>2014:3</c:v>
                </c:pt>
                <c:pt idx="75">
                  <c:v>2014:4</c:v>
                </c:pt>
                <c:pt idx="76">
                  <c:v>2015:1</c:v>
                </c:pt>
                <c:pt idx="77">
                  <c:v>2015:2</c:v>
                </c:pt>
                <c:pt idx="78">
                  <c:v>2015:3</c:v>
                </c:pt>
                <c:pt idx="79">
                  <c:v>2015:4</c:v>
                </c:pt>
                <c:pt idx="80">
                  <c:v>2016:1</c:v>
                </c:pt>
                <c:pt idx="81">
                  <c:v>2016:2</c:v>
                </c:pt>
                <c:pt idx="82">
                  <c:v>2016:3</c:v>
                </c:pt>
                <c:pt idx="83">
                  <c:v>2016:4</c:v>
                </c:pt>
                <c:pt idx="84">
                  <c:v>2017:1</c:v>
                </c:pt>
                <c:pt idx="85">
                  <c:v>2017:2</c:v>
                </c:pt>
                <c:pt idx="86">
                  <c:v>2017:3</c:v>
                </c:pt>
                <c:pt idx="87">
                  <c:v>2017:4</c:v>
                </c:pt>
                <c:pt idx="88">
                  <c:v>2018:1</c:v>
                </c:pt>
                <c:pt idx="89">
                  <c:v>2018:2</c:v>
                </c:pt>
                <c:pt idx="90">
                  <c:v>2018:3</c:v>
                </c:pt>
                <c:pt idx="91">
                  <c:v>2018:4</c:v>
                </c:pt>
              </c:strCache>
            </c:strRef>
          </c:cat>
          <c:val>
            <c:numRef>
              <c:f>EXPT_VL!$M$10:$M$93;EXPT_VL!$M$96:$M$103</c:f>
              <c:numCache>
                <c:formatCode>General</c:formatCode>
                <c:ptCount val="92"/>
                <c:pt idx="0">
                  <c:v>0.066664859990367</c:v>
                </c:pt>
                <c:pt idx="1">
                  <c:v>0.0405760252657988</c:v>
                </c:pt>
                <c:pt idx="2">
                  <c:v>0.0665737239529415</c:v>
                </c:pt>
                <c:pt idx="3">
                  <c:v>0.0722337829651697</c:v>
                </c:pt>
                <c:pt idx="4">
                  <c:v>0.0355877066019696</c:v>
                </c:pt>
                <c:pt idx="5">
                  <c:v>0.0894275328034972</c:v>
                </c:pt>
                <c:pt idx="6">
                  <c:v>0.0872184312175913</c:v>
                </c:pt>
                <c:pt idx="7">
                  <c:v>0.0974342466249041</c:v>
                </c:pt>
                <c:pt idx="8">
                  <c:v>0.105281543767194</c:v>
                </c:pt>
                <c:pt idx="9">
                  <c:v>0.0399216464238488</c:v>
                </c:pt>
                <c:pt idx="10">
                  <c:v>0.0358306610913778</c:v>
                </c:pt>
                <c:pt idx="11">
                  <c:v>0.01969661178577</c:v>
                </c:pt>
                <c:pt idx="12">
                  <c:v>0.0529684422472234</c:v>
                </c:pt>
                <c:pt idx="13">
                  <c:v>0.0866840487142623</c:v>
                </c:pt>
                <c:pt idx="14">
                  <c:v>0.0741514805576664</c:v>
                </c:pt>
                <c:pt idx="15">
                  <c:v>0.105972430039656</c:v>
                </c:pt>
                <c:pt idx="16">
                  <c:v>0.115451856042821</c:v>
                </c:pt>
                <c:pt idx="17">
                  <c:v>0.114812311359673</c:v>
                </c:pt>
                <c:pt idx="18">
                  <c:v>0.126625405842917</c:v>
                </c:pt>
                <c:pt idx="19">
                  <c:v>0.0768241198137726</c:v>
                </c:pt>
                <c:pt idx="20">
                  <c:v>0.0362498292655632</c:v>
                </c:pt>
                <c:pt idx="21">
                  <c:v>0.0426326146396221</c:v>
                </c:pt>
                <c:pt idx="22">
                  <c:v>0.0250102917284377</c:v>
                </c:pt>
                <c:pt idx="23">
                  <c:v>0.0316287865936188</c:v>
                </c:pt>
                <c:pt idx="24">
                  <c:v>-0.00919033106493732</c:v>
                </c:pt>
                <c:pt idx="25">
                  <c:v>-0.0169617027323449</c:v>
                </c:pt>
                <c:pt idx="26">
                  <c:v>-0.0154857860292</c:v>
                </c:pt>
                <c:pt idx="27">
                  <c:v>-0.0130739300069732</c:v>
                </c:pt>
                <c:pt idx="28">
                  <c:v>0.0367854672909074</c:v>
                </c:pt>
                <c:pt idx="29">
                  <c:v>0.0123846583847449</c:v>
                </c:pt>
                <c:pt idx="30">
                  <c:v>0.0120510852577465</c:v>
                </c:pt>
                <c:pt idx="31">
                  <c:v>0.0437242513223369</c:v>
                </c:pt>
                <c:pt idx="32">
                  <c:v>0.0764476831943302</c:v>
                </c:pt>
                <c:pt idx="33">
                  <c:v>0.0805158428718845</c:v>
                </c:pt>
                <c:pt idx="34">
                  <c:v>0.0891098709799534</c:v>
                </c:pt>
                <c:pt idx="35">
                  <c:v>0.085876995132879</c:v>
                </c:pt>
                <c:pt idx="36">
                  <c:v>0.0198345907383405</c:v>
                </c:pt>
                <c:pt idx="37">
                  <c:v>0.0929676416681206</c:v>
                </c:pt>
                <c:pt idx="38">
                  <c:v>0.105942591619188</c:v>
                </c:pt>
                <c:pt idx="39">
                  <c:v>0.0912868336391923</c:v>
                </c:pt>
                <c:pt idx="40">
                  <c:v>0.133076568439222</c:v>
                </c:pt>
                <c:pt idx="41">
                  <c:v>0.0608877182467176</c:v>
                </c:pt>
                <c:pt idx="42">
                  <c:v>0.0309030929428324</c:v>
                </c:pt>
                <c:pt idx="43">
                  <c:v>0.057193584519562</c:v>
                </c:pt>
                <c:pt idx="44">
                  <c:v>0.0376199442155745</c:v>
                </c:pt>
                <c:pt idx="45">
                  <c:v>0.080966500184748</c:v>
                </c:pt>
                <c:pt idx="46">
                  <c:v>0.103881062404229</c:v>
                </c:pt>
                <c:pt idx="47">
                  <c:v>0.0624400259197047</c:v>
                </c:pt>
                <c:pt idx="48">
                  <c:v>0.00409774533602598</c:v>
                </c:pt>
                <c:pt idx="49">
                  <c:v>-0.0547678611916589</c:v>
                </c:pt>
                <c:pt idx="50">
                  <c:v>-0.0475800189342174</c:v>
                </c:pt>
                <c:pt idx="51">
                  <c:v>-0.108152280796045</c:v>
                </c:pt>
                <c:pt idx="52">
                  <c:v>-0.239491329169539</c:v>
                </c:pt>
                <c:pt idx="53">
                  <c:v>-0.228354471695767</c:v>
                </c:pt>
                <c:pt idx="54">
                  <c:v>-0.229261703142332</c:v>
                </c:pt>
                <c:pt idx="55">
                  <c:v>-0.189612144565562</c:v>
                </c:pt>
                <c:pt idx="56">
                  <c:v>0.0282560933021201</c:v>
                </c:pt>
                <c:pt idx="57">
                  <c:v>0.0536706503238621</c:v>
                </c:pt>
                <c:pt idx="58">
                  <c:v>0.0468280056736808</c:v>
                </c:pt>
                <c:pt idx="59">
                  <c:v>0.0848009072161756</c:v>
                </c:pt>
                <c:pt idx="60">
                  <c:v>0.0594877685253499</c:v>
                </c:pt>
                <c:pt idx="61">
                  <c:v>0.02629632508533</c:v>
                </c:pt>
                <c:pt idx="62">
                  <c:v>0.0170309579179481</c:v>
                </c:pt>
                <c:pt idx="63">
                  <c:v>0.0109688634310521</c:v>
                </c:pt>
                <c:pt idx="64">
                  <c:v>-0.0337203416640282</c:v>
                </c:pt>
                <c:pt idx="65">
                  <c:v>-0.0323166839964776</c:v>
                </c:pt>
                <c:pt idx="66">
                  <c:v>-0.0315677389664087</c:v>
                </c:pt>
                <c:pt idx="67">
                  <c:v>-0.0741079179207763</c:v>
                </c:pt>
                <c:pt idx="68">
                  <c:v>-0.05412315031974</c:v>
                </c:pt>
                <c:pt idx="69">
                  <c:v>-0.0444211233082845</c:v>
                </c:pt>
                <c:pt idx="70">
                  <c:v>-0.0268394075903678</c:v>
                </c:pt>
                <c:pt idx="71">
                  <c:v>-0.0106904142097745</c:v>
                </c:pt>
                <c:pt idx="72">
                  <c:v>-0.0529555947732441</c:v>
                </c:pt>
                <c:pt idx="73">
                  <c:v>-0.0168228598807243</c:v>
                </c:pt>
                <c:pt idx="74">
                  <c:v>-0.0346609376960328</c:v>
                </c:pt>
                <c:pt idx="75">
                  <c:v>-0.0198128702229336</c:v>
                </c:pt>
                <c:pt idx="76">
                  <c:v>0.00628444480940659</c:v>
                </c:pt>
                <c:pt idx="77">
                  <c:v>-0.00151824779463843</c:v>
                </c:pt>
                <c:pt idx="78">
                  <c:v>-0.00451095360516588</c:v>
                </c:pt>
                <c:pt idx="79">
                  <c:v>0.0164303636933977</c:v>
                </c:pt>
                <c:pt idx="80">
                  <c:v>-0.035715386746704</c:v>
                </c:pt>
                <c:pt idx="81">
                  <c:v>-0.0238330113034283</c:v>
                </c:pt>
                <c:pt idx="82">
                  <c:v>-0.0256230128289303</c:v>
                </c:pt>
                <c:pt idx="83">
                  <c:v>-0.0122679910500391</c:v>
                </c:pt>
                <c:pt idx="84">
                  <c:v>0.10474593919594</c:v>
                </c:pt>
                <c:pt idx="85">
                  <c:v>0.0647447320019055</c:v>
                </c:pt>
                <c:pt idx="86">
                  <c:v>0.0819103213410784</c:v>
                </c:pt>
                <c:pt idx="87">
                  <c:v>0.0970357821944862</c:v>
                </c:pt>
                <c:pt idx="88">
                  <c:v>0.0321042858348475</c:v>
                </c:pt>
                <c:pt idx="89">
                  <c:v>0.0411736609606787</c:v>
                </c:pt>
                <c:pt idx="90">
                  <c:v>0.0698692747609957</c:v>
                </c:pt>
                <c:pt idx="91">
                  <c:v>0.0112046545835371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INTRA_VL!$L$5</c:f>
              <c:strCache>
                <c:ptCount val="1"/>
                <c:pt idx="0">
                  <c:v>Intra-regional M€</c:v>
                </c:pt>
              </c:strCache>
            </c:strRef>
          </c:tx>
          <c:spPr>
            <a:solidFill>
              <a:srgbClr val="666699"/>
            </a:solidFill>
            <a:ln w="12600">
              <a:solidFill>
                <a:srgbClr val="666699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EXPT_TN!$B$10:$B$93;EXPT_TN!$B$96:$B$103</c:f>
              <c:strCache>
                <c:ptCount val="92"/>
                <c:pt idx="0">
                  <c:v>1996:1</c:v>
                </c:pt>
                <c:pt idx="1">
                  <c:v>1996:2</c:v>
                </c:pt>
                <c:pt idx="2">
                  <c:v>1996:3</c:v>
                </c:pt>
                <c:pt idx="3">
                  <c:v>1996:4</c:v>
                </c:pt>
                <c:pt idx="4">
                  <c:v>1997:1</c:v>
                </c:pt>
                <c:pt idx="5">
                  <c:v>1997:2</c:v>
                </c:pt>
                <c:pt idx="6">
                  <c:v>1997:3</c:v>
                </c:pt>
                <c:pt idx="7">
                  <c:v>1997:4</c:v>
                </c:pt>
                <c:pt idx="8">
                  <c:v>1998:1</c:v>
                </c:pt>
                <c:pt idx="9">
                  <c:v>1998:2</c:v>
                </c:pt>
                <c:pt idx="10">
                  <c:v>1998:3</c:v>
                </c:pt>
                <c:pt idx="11">
                  <c:v>1998:4</c:v>
                </c:pt>
                <c:pt idx="12">
                  <c:v>1999:1</c:v>
                </c:pt>
                <c:pt idx="13">
                  <c:v>1999:2</c:v>
                </c:pt>
                <c:pt idx="14">
                  <c:v>1999:3</c:v>
                </c:pt>
                <c:pt idx="15">
                  <c:v>1999:4</c:v>
                </c:pt>
                <c:pt idx="16">
                  <c:v>2000:1</c:v>
                </c:pt>
                <c:pt idx="17">
                  <c:v>2000:2</c:v>
                </c:pt>
                <c:pt idx="18">
                  <c:v>2000:3</c:v>
                </c:pt>
                <c:pt idx="19">
                  <c:v>2000:4</c:v>
                </c:pt>
                <c:pt idx="20">
                  <c:v>2001:1</c:v>
                </c:pt>
                <c:pt idx="21">
                  <c:v>2001:2</c:v>
                </c:pt>
                <c:pt idx="22">
                  <c:v>2001:3</c:v>
                </c:pt>
                <c:pt idx="23">
                  <c:v>2001:4</c:v>
                </c:pt>
                <c:pt idx="24">
                  <c:v>2002:1</c:v>
                </c:pt>
                <c:pt idx="25">
                  <c:v>2002:2</c:v>
                </c:pt>
                <c:pt idx="26">
                  <c:v>2002:3</c:v>
                </c:pt>
                <c:pt idx="27">
                  <c:v>2002:4</c:v>
                </c:pt>
                <c:pt idx="28">
                  <c:v>2003:1</c:v>
                </c:pt>
                <c:pt idx="29">
                  <c:v>2003:2</c:v>
                </c:pt>
                <c:pt idx="30">
                  <c:v>2003:3</c:v>
                </c:pt>
                <c:pt idx="31">
                  <c:v>2003:4</c:v>
                </c:pt>
                <c:pt idx="32">
                  <c:v>2004:1</c:v>
                </c:pt>
                <c:pt idx="33">
                  <c:v>2004:2</c:v>
                </c:pt>
                <c:pt idx="34">
                  <c:v>2004:3</c:v>
                </c:pt>
                <c:pt idx="35">
                  <c:v>2004:4</c:v>
                </c:pt>
                <c:pt idx="36">
                  <c:v>2005:1</c:v>
                </c:pt>
                <c:pt idx="37">
                  <c:v>2005:2</c:v>
                </c:pt>
                <c:pt idx="38">
                  <c:v>2005:3</c:v>
                </c:pt>
                <c:pt idx="39">
                  <c:v>2005:4</c:v>
                </c:pt>
                <c:pt idx="40">
                  <c:v>2006:1</c:v>
                </c:pt>
                <c:pt idx="41">
                  <c:v>2006:2</c:v>
                </c:pt>
                <c:pt idx="42">
                  <c:v>2006:3</c:v>
                </c:pt>
                <c:pt idx="43">
                  <c:v>2006:4</c:v>
                </c:pt>
                <c:pt idx="44">
                  <c:v>2007:1</c:v>
                </c:pt>
                <c:pt idx="45">
                  <c:v>2007:2</c:v>
                </c:pt>
                <c:pt idx="46">
                  <c:v>2007:3</c:v>
                </c:pt>
                <c:pt idx="47">
                  <c:v>2007:4</c:v>
                </c:pt>
                <c:pt idx="48">
                  <c:v>2008:1</c:v>
                </c:pt>
                <c:pt idx="49">
                  <c:v>2008:2</c:v>
                </c:pt>
                <c:pt idx="50">
                  <c:v>2008:3</c:v>
                </c:pt>
                <c:pt idx="51">
                  <c:v>2008:4</c:v>
                </c:pt>
                <c:pt idx="52">
                  <c:v>2009:1</c:v>
                </c:pt>
                <c:pt idx="53">
                  <c:v>2009:2</c:v>
                </c:pt>
                <c:pt idx="54">
                  <c:v>2009:3</c:v>
                </c:pt>
                <c:pt idx="55">
                  <c:v>2009:4</c:v>
                </c:pt>
                <c:pt idx="56">
                  <c:v>2010:1</c:v>
                </c:pt>
                <c:pt idx="57">
                  <c:v>2010:2</c:v>
                </c:pt>
                <c:pt idx="58">
                  <c:v>2010:3</c:v>
                </c:pt>
                <c:pt idx="59">
                  <c:v>2010:4</c:v>
                </c:pt>
                <c:pt idx="60">
                  <c:v>2011:1</c:v>
                </c:pt>
                <c:pt idx="61">
                  <c:v>2011:2</c:v>
                </c:pt>
                <c:pt idx="62">
                  <c:v>2011:3</c:v>
                </c:pt>
                <c:pt idx="63">
                  <c:v>2011:4</c:v>
                </c:pt>
                <c:pt idx="64">
                  <c:v>2012:1</c:v>
                </c:pt>
                <c:pt idx="65">
                  <c:v>2012:2</c:v>
                </c:pt>
                <c:pt idx="66">
                  <c:v>2012:3</c:v>
                </c:pt>
                <c:pt idx="67">
                  <c:v>2012:4</c:v>
                </c:pt>
                <c:pt idx="68">
                  <c:v>2013:1</c:v>
                </c:pt>
                <c:pt idx="69">
                  <c:v>2013:2</c:v>
                </c:pt>
                <c:pt idx="70">
                  <c:v>2013:3</c:v>
                </c:pt>
                <c:pt idx="71">
                  <c:v>2013:4</c:v>
                </c:pt>
                <c:pt idx="72">
                  <c:v>2014:1</c:v>
                </c:pt>
                <c:pt idx="73">
                  <c:v>2014:2</c:v>
                </c:pt>
                <c:pt idx="74">
                  <c:v>2014:3</c:v>
                </c:pt>
                <c:pt idx="75">
                  <c:v>2014:4</c:v>
                </c:pt>
                <c:pt idx="76">
                  <c:v>2015:1</c:v>
                </c:pt>
                <c:pt idx="77">
                  <c:v>2015:2</c:v>
                </c:pt>
                <c:pt idx="78">
                  <c:v>2015:3</c:v>
                </c:pt>
                <c:pt idx="79">
                  <c:v>2015:4</c:v>
                </c:pt>
                <c:pt idx="80">
                  <c:v>2016:1</c:v>
                </c:pt>
                <c:pt idx="81">
                  <c:v>2016:2</c:v>
                </c:pt>
                <c:pt idx="82">
                  <c:v>2016:3</c:v>
                </c:pt>
                <c:pt idx="83">
                  <c:v>2016:4</c:v>
                </c:pt>
                <c:pt idx="84">
                  <c:v>2017:1</c:v>
                </c:pt>
                <c:pt idx="85">
                  <c:v>2017:2</c:v>
                </c:pt>
                <c:pt idx="86">
                  <c:v>2017:3</c:v>
                </c:pt>
                <c:pt idx="87">
                  <c:v>2017:4</c:v>
                </c:pt>
                <c:pt idx="88">
                  <c:v>2018:1</c:v>
                </c:pt>
                <c:pt idx="89">
                  <c:v>2018:2</c:v>
                </c:pt>
                <c:pt idx="90">
                  <c:v>2018:3</c:v>
                </c:pt>
                <c:pt idx="91">
                  <c:v>2018:4</c:v>
                </c:pt>
              </c:strCache>
            </c:strRef>
          </c:cat>
          <c:val>
            <c:numRef>
              <c:f>INTRA_VL!$M$10:$M$93;INTRA_VL!$M$96:$M$103</c:f>
              <c:numCache>
                <c:formatCode>General</c:formatCode>
                <c:ptCount val="92"/>
                <c:pt idx="0">
                  <c:v>0.0342835426073324</c:v>
                </c:pt>
                <c:pt idx="1">
                  <c:v>0.0760605876435906</c:v>
                </c:pt>
                <c:pt idx="2">
                  <c:v>0.0685277909083055</c:v>
                </c:pt>
                <c:pt idx="3">
                  <c:v>0.0871840920075364</c:v>
                </c:pt>
                <c:pt idx="4">
                  <c:v>0.0297245080333819</c:v>
                </c:pt>
                <c:pt idx="5">
                  <c:v>0.0392616583963572</c:v>
                </c:pt>
                <c:pt idx="6">
                  <c:v>0.0538834170895317</c:v>
                </c:pt>
                <c:pt idx="7">
                  <c:v>0.0510166491931446</c:v>
                </c:pt>
                <c:pt idx="8">
                  <c:v>0.0733824112731901</c:v>
                </c:pt>
                <c:pt idx="9">
                  <c:v>0.081209969518803</c:v>
                </c:pt>
                <c:pt idx="10">
                  <c:v>0.0710604948726739</c:v>
                </c:pt>
                <c:pt idx="11">
                  <c:v>0.0675025405705311</c:v>
                </c:pt>
                <c:pt idx="12">
                  <c:v>0.0248548335908124</c:v>
                </c:pt>
                <c:pt idx="13">
                  <c:v>0.0253122352983737</c:v>
                </c:pt>
                <c:pt idx="14">
                  <c:v>0.031227195103106</c:v>
                </c:pt>
                <c:pt idx="15">
                  <c:v>0.0510506096716306</c:v>
                </c:pt>
                <c:pt idx="16">
                  <c:v>0.103649141135367</c:v>
                </c:pt>
                <c:pt idx="17">
                  <c:v>0.111701865582979</c:v>
                </c:pt>
                <c:pt idx="18">
                  <c:v>0.0768140094313736</c:v>
                </c:pt>
                <c:pt idx="19">
                  <c:v>0.0705606185107895</c:v>
                </c:pt>
                <c:pt idx="20">
                  <c:v>0.0803802153128087</c:v>
                </c:pt>
                <c:pt idx="21">
                  <c:v>0.0806446214335053</c:v>
                </c:pt>
                <c:pt idx="22">
                  <c:v>0.0969963168552107</c:v>
                </c:pt>
                <c:pt idx="23">
                  <c:v>0.0970039348232823</c:v>
                </c:pt>
                <c:pt idx="24">
                  <c:v>0.0837151834497815</c:v>
                </c:pt>
                <c:pt idx="25">
                  <c:v>0.0365903476293863</c:v>
                </c:pt>
                <c:pt idx="26">
                  <c:v>0.0615376676989618</c:v>
                </c:pt>
                <c:pt idx="27">
                  <c:v>0.0585969473569436</c:v>
                </c:pt>
                <c:pt idx="28">
                  <c:v>0.0197428121021534</c:v>
                </c:pt>
                <c:pt idx="29">
                  <c:v>0.0325664530678158</c:v>
                </c:pt>
                <c:pt idx="30">
                  <c:v>0.0229165457550619</c:v>
                </c:pt>
                <c:pt idx="31">
                  <c:v>0.0137583692798358</c:v>
                </c:pt>
                <c:pt idx="32">
                  <c:v>-0.00552852176975642</c:v>
                </c:pt>
                <c:pt idx="33">
                  <c:v>0.0509092620117342</c:v>
                </c:pt>
                <c:pt idx="34">
                  <c:v>0.0528160209759014</c:v>
                </c:pt>
                <c:pt idx="35">
                  <c:v>0.0504108795087503</c:v>
                </c:pt>
                <c:pt idx="36">
                  <c:v>0.0440010901944884</c:v>
                </c:pt>
                <c:pt idx="37">
                  <c:v>0.0586777548513509</c:v>
                </c:pt>
                <c:pt idx="38">
                  <c:v>0.0586197527146104</c:v>
                </c:pt>
                <c:pt idx="39">
                  <c:v>0.02504269491976</c:v>
                </c:pt>
                <c:pt idx="40">
                  <c:v>0.11876894606299</c:v>
                </c:pt>
                <c:pt idx="41">
                  <c:v>0.0453017828271868</c:v>
                </c:pt>
                <c:pt idx="42">
                  <c:v>0.0313680601821494</c:v>
                </c:pt>
                <c:pt idx="43">
                  <c:v>0.068759995908718</c:v>
                </c:pt>
                <c:pt idx="44">
                  <c:v>0.0658666507808758</c:v>
                </c:pt>
                <c:pt idx="45">
                  <c:v>0.0286747936544702</c:v>
                </c:pt>
                <c:pt idx="46">
                  <c:v>0.0545747188227525</c:v>
                </c:pt>
                <c:pt idx="47">
                  <c:v>0.0293581575845974</c:v>
                </c:pt>
                <c:pt idx="48">
                  <c:v>-0.0283220551020443</c:v>
                </c:pt>
                <c:pt idx="49">
                  <c:v>-0.03223340044387</c:v>
                </c:pt>
                <c:pt idx="50">
                  <c:v>-0.0170073021311281</c:v>
                </c:pt>
                <c:pt idx="51">
                  <c:v>-0.0938902559936752</c:v>
                </c:pt>
                <c:pt idx="52">
                  <c:v>-0.270446130119246</c:v>
                </c:pt>
                <c:pt idx="53">
                  <c:v>-0.218793545086478</c:v>
                </c:pt>
                <c:pt idx="54">
                  <c:v>-0.227135222473438</c:v>
                </c:pt>
                <c:pt idx="55">
                  <c:v>-0.1650739244722</c:v>
                </c:pt>
                <c:pt idx="56">
                  <c:v>0.0393392758001922</c:v>
                </c:pt>
                <c:pt idx="57">
                  <c:v>0.0624574864772063</c:v>
                </c:pt>
                <c:pt idx="58">
                  <c:v>0.0281005450688978</c:v>
                </c:pt>
                <c:pt idx="59">
                  <c:v>0.0145103186331172</c:v>
                </c:pt>
                <c:pt idx="60">
                  <c:v>0.00948252938288912</c:v>
                </c:pt>
                <c:pt idx="61">
                  <c:v>0.0118125434390884</c:v>
                </c:pt>
                <c:pt idx="62">
                  <c:v>-0.0377615455289006</c:v>
                </c:pt>
                <c:pt idx="63">
                  <c:v>-0.00771706821358894</c:v>
                </c:pt>
                <c:pt idx="64">
                  <c:v>0.00861294750894479</c:v>
                </c:pt>
                <c:pt idx="65">
                  <c:v>-0.0509754650175139</c:v>
                </c:pt>
                <c:pt idx="66">
                  <c:v>0.00979792849746195</c:v>
                </c:pt>
                <c:pt idx="67">
                  <c:v>-0.0034026982333885</c:v>
                </c:pt>
                <c:pt idx="68">
                  <c:v>-0.0265984149492013</c:v>
                </c:pt>
                <c:pt idx="69">
                  <c:v>-0.0443677533665617</c:v>
                </c:pt>
                <c:pt idx="70">
                  <c:v>-0.0176602800653089</c:v>
                </c:pt>
                <c:pt idx="71">
                  <c:v>0.0305305688716614</c:v>
                </c:pt>
                <c:pt idx="72">
                  <c:v>0.0651267186214489</c:v>
                </c:pt>
                <c:pt idx="73">
                  <c:v>0.126369155463267</c:v>
                </c:pt>
                <c:pt idx="74">
                  <c:v>0.118100878331368</c:v>
                </c:pt>
                <c:pt idx="75">
                  <c:v>0.0826580806091375</c:v>
                </c:pt>
                <c:pt idx="76">
                  <c:v>0.0580083307742805</c:v>
                </c:pt>
                <c:pt idx="77">
                  <c:v>0.0341066657720259</c:v>
                </c:pt>
                <c:pt idx="78">
                  <c:v>0.0276892437956512</c:v>
                </c:pt>
                <c:pt idx="79">
                  <c:v>0.0316719931721709</c:v>
                </c:pt>
                <c:pt idx="80">
                  <c:v>-0.036066839671098</c:v>
                </c:pt>
                <c:pt idx="81">
                  <c:v>-0.00235289760959786</c:v>
                </c:pt>
                <c:pt idx="82">
                  <c:v>-0.00943086992552704</c:v>
                </c:pt>
                <c:pt idx="83">
                  <c:v>0.0191027396717648</c:v>
                </c:pt>
                <c:pt idx="84">
                  <c:v>0.100955829784184</c:v>
                </c:pt>
                <c:pt idx="85">
                  <c:v>0.0392671804831181</c:v>
                </c:pt>
                <c:pt idx="86">
                  <c:v>0.033743302678957</c:v>
                </c:pt>
                <c:pt idx="87">
                  <c:v>0.0774313613831986</c:v>
                </c:pt>
                <c:pt idx="88">
                  <c:v>-0.00236129306589434</c:v>
                </c:pt>
                <c:pt idx="89">
                  <c:v>0.0719876028356376</c:v>
                </c:pt>
                <c:pt idx="90">
                  <c:v>0.0821077078996842</c:v>
                </c:pt>
                <c:pt idx="91">
                  <c:v>0.0263502848341529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EXPV_RM!$T$5</c:f>
              <c:strCache>
                <c:ptCount val="1"/>
                <c:pt idx="0">
                  <c:v>Exportaciones Internacionales M€</c:v>
                </c:pt>
              </c:strCache>
            </c:strRef>
          </c:tx>
          <c:spPr>
            <a:solidFill>
              <a:srgbClr val="339966"/>
            </a:solidFill>
            <a:ln w="12600">
              <a:solidFill>
                <a:srgbClr val="339966"/>
              </a:solidFill>
              <a:custDash/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EXPT_TN!$B$10:$B$93;EXPT_TN!$B$96:$B$103</c:f>
              <c:strCache>
                <c:ptCount val="92"/>
                <c:pt idx="0">
                  <c:v>1996:1</c:v>
                </c:pt>
                <c:pt idx="1">
                  <c:v>1996:2</c:v>
                </c:pt>
                <c:pt idx="2">
                  <c:v>1996:3</c:v>
                </c:pt>
                <c:pt idx="3">
                  <c:v>1996:4</c:v>
                </c:pt>
                <c:pt idx="4">
                  <c:v>1997:1</c:v>
                </c:pt>
                <c:pt idx="5">
                  <c:v>1997:2</c:v>
                </c:pt>
                <c:pt idx="6">
                  <c:v>1997:3</c:v>
                </c:pt>
                <c:pt idx="7">
                  <c:v>1997:4</c:v>
                </c:pt>
                <c:pt idx="8">
                  <c:v>1998:1</c:v>
                </c:pt>
                <c:pt idx="9">
                  <c:v>1998:2</c:v>
                </c:pt>
                <c:pt idx="10">
                  <c:v>1998:3</c:v>
                </c:pt>
                <c:pt idx="11">
                  <c:v>1998:4</c:v>
                </c:pt>
                <c:pt idx="12">
                  <c:v>1999:1</c:v>
                </c:pt>
                <c:pt idx="13">
                  <c:v>1999:2</c:v>
                </c:pt>
                <c:pt idx="14">
                  <c:v>1999:3</c:v>
                </c:pt>
                <c:pt idx="15">
                  <c:v>1999:4</c:v>
                </c:pt>
                <c:pt idx="16">
                  <c:v>2000:1</c:v>
                </c:pt>
                <c:pt idx="17">
                  <c:v>2000:2</c:v>
                </c:pt>
                <c:pt idx="18">
                  <c:v>2000:3</c:v>
                </c:pt>
                <c:pt idx="19">
                  <c:v>2000:4</c:v>
                </c:pt>
                <c:pt idx="20">
                  <c:v>2001:1</c:v>
                </c:pt>
                <c:pt idx="21">
                  <c:v>2001:2</c:v>
                </c:pt>
                <c:pt idx="22">
                  <c:v>2001:3</c:v>
                </c:pt>
                <c:pt idx="23">
                  <c:v>2001:4</c:v>
                </c:pt>
                <c:pt idx="24">
                  <c:v>2002:1</c:v>
                </c:pt>
                <c:pt idx="25">
                  <c:v>2002:2</c:v>
                </c:pt>
                <c:pt idx="26">
                  <c:v>2002:3</c:v>
                </c:pt>
                <c:pt idx="27">
                  <c:v>2002:4</c:v>
                </c:pt>
                <c:pt idx="28">
                  <c:v>2003:1</c:v>
                </c:pt>
                <c:pt idx="29">
                  <c:v>2003:2</c:v>
                </c:pt>
                <c:pt idx="30">
                  <c:v>2003:3</c:v>
                </c:pt>
                <c:pt idx="31">
                  <c:v>2003:4</c:v>
                </c:pt>
                <c:pt idx="32">
                  <c:v>2004:1</c:v>
                </c:pt>
                <c:pt idx="33">
                  <c:v>2004:2</c:v>
                </c:pt>
                <c:pt idx="34">
                  <c:v>2004:3</c:v>
                </c:pt>
                <c:pt idx="35">
                  <c:v>2004:4</c:v>
                </c:pt>
                <c:pt idx="36">
                  <c:v>2005:1</c:v>
                </c:pt>
                <c:pt idx="37">
                  <c:v>2005:2</c:v>
                </c:pt>
                <c:pt idx="38">
                  <c:v>2005:3</c:v>
                </c:pt>
                <c:pt idx="39">
                  <c:v>2005:4</c:v>
                </c:pt>
                <c:pt idx="40">
                  <c:v>2006:1</c:v>
                </c:pt>
                <c:pt idx="41">
                  <c:v>2006:2</c:v>
                </c:pt>
                <c:pt idx="42">
                  <c:v>2006:3</c:v>
                </c:pt>
                <c:pt idx="43">
                  <c:v>2006:4</c:v>
                </c:pt>
                <c:pt idx="44">
                  <c:v>2007:1</c:v>
                </c:pt>
                <c:pt idx="45">
                  <c:v>2007:2</c:v>
                </c:pt>
                <c:pt idx="46">
                  <c:v>2007:3</c:v>
                </c:pt>
                <c:pt idx="47">
                  <c:v>2007:4</c:v>
                </c:pt>
                <c:pt idx="48">
                  <c:v>2008:1</c:v>
                </c:pt>
                <c:pt idx="49">
                  <c:v>2008:2</c:v>
                </c:pt>
                <c:pt idx="50">
                  <c:v>2008:3</c:v>
                </c:pt>
                <c:pt idx="51">
                  <c:v>2008:4</c:v>
                </c:pt>
                <c:pt idx="52">
                  <c:v>2009:1</c:v>
                </c:pt>
                <c:pt idx="53">
                  <c:v>2009:2</c:v>
                </c:pt>
                <c:pt idx="54">
                  <c:v>2009:3</c:v>
                </c:pt>
                <c:pt idx="55">
                  <c:v>2009:4</c:v>
                </c:pt>
                <c:pt idx="56">
                  <c:v>2010:1</c:v>
                </c:pt>
                <c:pt idx="57">
                  <c:v>2010:2</c:v>
                </c:pt>
                <c:pt idx="58">
                  <c:v>2010:3</c:v>
                </c:pt>
                <c:pt idx="59">
                  <c:v>2010:4</c:v>
                </c:pt>
                <c:pt idx="60">
                  <c:v>2011:1</c:v>
                </c:pt>
                <c:pt idx="61">
                  <c:v>2011:2</c:v>
                </c:pt>
                <c:pt idx="62">
                  <c:v>2011:3</c:v>
                </c:pt>
                <c:pt idx="63">
                  <c:v>2011:4</c:v>
                </c:pt>
                <c:pt idx="64">
                  <c:v>2012:1</c:v>
                </c:pt>
                <c:pt idx="65">
                  <c:v>2012:2</c:v>
                </c:pt>
                <c:pt idx="66">
                  <c:v>2012:3</c:v>
                </c:pt>
                <c:pt idx="67">
                  <c:v>2012:4</c:v>
                </c:pt>
                <c:pt idx="68">
                  <c:v>2013:1</c:v>
                </c:pt>
                <c:pt idx="69">
                  <c:v>2013:2</c:v>
                </c:pt>
                <c:pt idx="70">
                  <c:v>2013:3</c:v>
                </c:pt>
                <c:pt idx="71">
                  <c:v>2013:4</c:v>
                </c:pt>
                <c:pt idx="72">
                  <c:v>2014:1</c:v>
                </c:pt>
                <c:pt idx="73">
                  <c:v>2014:2</c:v>
                </c:pt>
                <c:pt idx="74">
                  <c:v>2014:3</c:v>
                </c:pt>
                <c:pt idx="75">
                  <c:v>2014:4</c:v>
                </c:pt>
                <c:pt idx="76">
                  <c:v>2015:1</c:v>
                </c:pt>
                <c:pt idx="77">
                  <c:v>2015:2</c:v>
                </c:pt>
                <c:pt idx="78">
                  <c:v>2015:3</c:v>
                </c:pt>
                <c:pt idx="79">
                  <c:v>2015:4</c:v>
                </c:pt>
                <c:pt idx="80">
                  <c:v>2016:1</c:v>
                </c:pt>
                <c:pt idx="81">
                  <c:v>2016:2</c:v>
                </c:pt>
                <c:pt idx="82">
                  <c:v>2016:3</c:v>
                </c:pt>
                <c:pt idx="83">
                  <c:v>2016:4</c:v>
                </c:pt>
                <c:pt idx="84">
                  <c:v>2017:1</c:v>
                </c:pt>
                <c:pt idx="85">
                  <c:v>2017:2</c:v>
                </c:pt>
                <c:pt idx="86">
                  <c:v>2017:3</c:v>
                </c:pt>
                <c:pt idx="87">
                  <c:v>2017:4</c:v>
                </c:pt>
                <c:pt idx="88">
                  <c:v>2018:1</c:v>
                </c:pt>
                <c:pt idx="89">
                  <c:v>2018:2</c:v>
                </c:pt>
                <c:pt idx="90">
                  <c:v>2018:3</c:v>
                </c:pt>
                <c:pt idx="91">
                  <c:v>2018:4</c:v>
                </c:pt>
              </c:strCache>
            </c:strRef>
          </c:cat>
          <c:val>
            <c:numRef>
              <c:f>EXPV_RM!$U$10:$U$93;EXPV_RM!$U$96:$U$103</c:f>
              <c:numCache>
                <c:formatCode>General</c:formatCode>
                <c:ptCount val="92"/>
                <c:pt idx="0">
                  <c:v>0.111451096771292</c:v>
                </c:pt>
                <c:pt idx="1">
                  <c:v>0.130808359922296</c:v>
                </c:pt>
                <c:pt idx="2">
                  <c:v>0.143332923723915</c:v>
                </c:pt>
                <c:pt idx="3">
                  <c:v>0.147160559788667</c:v>
                </c:pt>
                <c:pt idx="4">
                  <c:v>0.103512610873962</c:v>
                </c:pt>
                <c:pt idx="5">
                  <c:v>0.179107135120498</c:v>
                </c:pt>
                <c:pt idx="6">
                  <c:v>0.201757902145856</c:v>
                </c:pt>
                <c:pt idx="7">
                  <c:v>0.136079415785725</c:v>
                </c:pt>
                <c:pt idx="8">
                  <c:v>0.132572961123023</c:v>
                </c:pt>
                <c:pt idx="9">
                  <c:v>0.107395286644952</c:v>
                </c:pt>
                <c:pt idx="10">
                  <c:v>0.0772442648767597</c:v>
                </c:pt>
                <c:pt idx="11">
                  <c:v>0.0497593374965092</c:v>
                </c:pt>
                <c:pt idx="12">
                  <c:v>0.0656102221011963</c:v>
                </c:pt>
                <c:pt idx="13">
                  <c:v>0.0318103295436708</c:v>
                </c:pt>
                <c:pt idx="14">
                  <c:v>0.0570451628418677</c:v>
                </c:pt>
                <c:pt idx="15">
                  <c:v>0.11471451923558</c:v>
                </c:pt>
                <c:pt idx="16">
                  <c:v>0.168213191666487</c:v>
                </c:pt>
                <c:pt idx="17">
                  <c:v>0.177078766923753</c:v>
                </c:pt>
                <c:pt idx="18">
                  <c:v>0.136583312357176</c:v>
                </c:pt>
                <c:pt idx="19">
                  <c:v>0.137215068917104</c:v>
                </c:pt>
                <c:pt idx="20">
                  <c:v>0.100344232624052</c:v>
                </c:pt>
                <c:pt idx="21">
                  <c:v>0.0471041577132845</c:v>
                </c:pt>
                <c:pt idx="22">
                  <c:v>0.0501364118819305</c:v>
                </c:pt>
                <c:pt idx="23">
                  <c:v>0.00249548985509396</c:v>
                </c:pt>
                <c:pt idx="24">
                  <c:v>0.00324956434685331</c:v>
                </c:pt>
                <c:pt idx="25">
                  <c:v>0.0509946097477963</c:v>
                </c:pt>
                <c:pt idx="26">
                  <c:v>0.039110456709863</c:v>
                </c:pt>
                <c:pt idx="27">
                  <c:v>0.0591242885720568</c:v>
                </c:pt>
                <c:pt idx="28">
                  <c:v>0.0620984249779987</c:v>
                </c:pt>
                <c:pt idx="29">
                  <c:v>0.022859743197776</c:v>
                </c:pt>
                <c:pt idx="30">
                  <c:v>0.0227300645695159</c:v>
                </c:pt>
                <c:pt idx="31">
                  <c:v>0.0157099341821061</c:v>
                </c:pt>
                <c:pt idx="32">
                  <c:v>0.00668680384012333</c:v>
                </c:pt>
                <c:pt idx="33">
                  <c:v>0.0551373195831047</c:v>
                </c:pt>
                <c:pt idx="34">
                  <c:v>0.0824445063438277</c:v>
                </c:pt>
                <c:pt idx="35">
                  <c:v>0.0809514811033514</c:v>
                </c:pt>
                <c:pt idx="36">
                  <c:v>0.0353227121489427</c:v>
                </c:pt>
                <c:pt idx="37">
                  <c:v>0.0740962758140291</c:v>
                </c:pt>
                <c:pt idx="38">
                  <c:v>0.0570254124427529</c:v>
                </c:pt>
                <c:pt idx="39">
                  <c:v>0.0780425261176594</c:v>
                </c:pt>
                <c:pt idx="40">
                  <c:v>0.186434345914285</c:v>
                </c:pt>
                <c:pt idx="41">
                  <c:v>0.0983820838691415</c:v>
                </c:pt>
                <c:pt idx="42">
                  <c:v>0.109641735289224</c:v>
                </c:pt>
                <c:pt idx="43">
                  <c:v>0.0886192910856205</c:v>
                </c:pt>
                <c:pt idx="44">
                  <c:v>0.0769526321264124</c:v>
                </c:pt>
                <c:pt idx="45">
                  <c:v>0.0636769781613478</c:v>
                </c:pt>
                <c:pt idx="46">
                  <c:v>0.0868177617123441</c:v>
                </c:pt>
                <c:pt idx="47">
                  <c:v>0.0747446709255127</c:v>
                </c:pt>
                <c:pt idx="48">
                  <c:v>0.0247907309952814</c:v>
                </c:pt>
                <c:pt idx="49">
                  <c:v>0.0583289178164288</c:v>
                </c:pt>
                <c:pt idx="50">
                  <c:v>0.0600957246169531</c:v>
                </c:pt>
                <c:pt idx="51">
                  <c:v>-0.073156499231248</c:v>
                </c:pt>
                <c:pt idx="52">
                  <c:v>-0.165648060958033</c:v>
                </c:pt>
                <c:pt idx="53">
                  <c:v>-0.15432614674631</c:v>
                </c:pt>
                <c:pt idx="54">
                  <c:v>-0.140466290070166</c:v>
                </c:pt>
                <c:pt idx="55">
                  <c:v>-0.0297429228912841</c:v>
                </c:pt>
                <c:pt idx="56">
                  <c:v>0.109893614230019</c:v>
                </c:pt>
                <c:pt idx="57">
                  <c:v>0.126726926863604</c:v>
                </c:pt>
                <c:pt idx="58">
                  <c:v>0.150030645238018</c:v>
                </c:pt>
                <c:pt idx="59">
                  <c:v>0.17290954469831</c:v>
                </c:pt>
                <c:pt idx="60">
                  <c:v>0.211435651060448</c:v>
                </c:pt>
                <c:pt idx="61">
                  <c:v>0.148233266176878</c:v>
                </c:pt>
                <c:pt idx="62">
                  <c:v>0.108491414208709</c:v>
                </c:pt>
                <c:pt idx="63">
                  <c:v>0.0856777536436967</c:v>
                </c:pt>
                <c:pt idx="64">
                  <c:v>0.0738430881026776</c:v>
                </c:pt>
                <c:pt idx="65">
                  <c:v>0.0665048884269908</c:v>
                </c:pt>
                <c:pt idx="66">
                  <c:v>0.0876934823808661</c:v>
                </c:pt>
                <c:pt idx="67">
                  <c:v>0.0813747957135223</c:v>
                </c:pt>
                <c:pt idx="68">
                  <c:v>0.0341825611285946</c:v>
                </c:pt>
                <c:pt idx="69">
                  <c:v>0.0624054124665089</c:v>
                </c:pt>
                <c:pt idx="70">
                  <c:v>0.0330072887503885</c:v>
                </c:pt>
                <c:pt idx="71">
                  <c:v>0.00402078448541458</c:v>
                </c:pt>
                <c:pt idx="72">
                  <c:v>-0.0208811772255944</c:v>
                </c:pt>
                <c:pt idx="73">
                  <c:v>-0.0133081406554819</c:v>
                </c:pt>
                <c:pt idx="74">
                  <c:v>0.0177353135566349</c:v>
                </c:pt>
                <c:pt idx="75">
                  <c:v>0.0489982516443924</c:v>
                </c:pt>
                <c:pt idx="76">
                  <c:v>0.0691447108165076</c:v>
                </c:pt>
                <c:pt idx="77">
                  <c:v>0.0722013185296876</c:v>
                </c:pt>
                <c:pt idx="78">
                  <c:v>0.0458225145624011</c:v>
                </c:pt>
                <c:pt idx="79">
                  <c:v>0.0303452509550642</c:v>
                </c:pt>
                <c:pt idx="80">
                  <c:v>0.00569517268643833</c:v>
                </c:pt>
                <c:pt idx="81">
                  <c:v>0.0279850503985468</c:v>
                </c:pt>
                <c:pt idx="82">
                  <c:v>0.0129221064592991</c:v>
                </c:pt>
                <c:pt idx="83">
                  <c:v>0.0523334484724565</c:v>
                </c:pt>
                <c:pt idx="84">
                  <c:v>0.103792434007613</c:v>
                </c:pt>
                <c:pt idx="85">
                  <c:v>0.0440483675407581</c:v>
                </c:pt>
                <c:pt idx="86">
                  <c:v>0.0358033434971334</c:v>
                </c:pt>
                <c:pt idx="87">
                  <c:v>0.0568256121215572</c:v>
                </c:pt>
                <c:pt idx="88">
                  <c:v>0.0339952032761884</c:v>
                </c:pt>
                <c:pt idx="89">
                  <c:v>0.0624449033385046</c:v>
                </c:pt>
                <c:pt idx="90">
                  <c:v>0.0598009922067061</c:v>
                </c:pt>
                <c:pt idx="91">
                  <c:v>0.0296413688580454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IMPV_RM!$T$5</c:f>
              <c:strCache>
                <c:ptCount val="1"/>
                <c:pt idx="0">
                  <c:v>Importaciones Internacionales M€</c:v>
                </c:pt>
              </c:strCache>
            </c:strRef>
          </c:tx>
          <c:spPr>
            <a:solidFill>
              <a:srgbClr val="ff6600"/>
            </a:solidFill>
            <a:ln w="12600">
              <a:solidFill>
                <a:srgbClr val="ff6600"/>
              </a:solidFill>
              <a:custDash/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EXPT_TN!$B$10:$B$93;EXPT_TN!$B$96:$B$103</c:f>
              <c:strCache>
                <c:ptCount val="92"/>
                <c:pt idx="0">
                  <c:v>1996:1</c:v>
                </c:pt>
                <c:pt idx="1">
                  <c:v>1996:2</c:v>
                </c:pt>
                <c:pt idx="2">
                  <c:v>1996:3</c:v>
                </c:pt>
                <c:pt idx="3">
                  <c:v>1996:4</c:v>
                </c:pt>
                <c:pt idx="4">
                  <c:v>1997:1</c:v>
                </c:pt>
                <c:pt idx="5">
                  <c:v>1997:2</c:v>
                </c:pt>
                <c:pt idx="6">
                  <c:v>1997:3</c:v>
                </c:pt>
                <c:pt idx="7">
                  <c:v>1997:4</c:v>
                </c:pt>
                <c:pt idx="8">
                  <c:v>1998:1</c:v>
                </c:pt>
                <c:pt idx="9">
                  <c:v>1998:2</c:v>
                </c:pt>
                <c:pt idx="10">
                  <c:v>1998:3</c:v>
                </c:pt>
                <c:pt idx="11">
                  <c:v>1998:4</c:v>
                </c:pt>
                <c:pt idx="12">
                  <c:v>1999:1</c:v>
                </c:pt>
                <c:pt idx="13">
                  <c:v>1999:2</c:v>
                </c:pt>
                <c:pt idx="14">
                  <c:v>1999:3</c:v>
                </c:pt>
                <c:pt idx="15">
                  <c:v>1999:4</c:v>
                </c:pt>
                <c:pt idx="16">
                  <c:v>2000:1</c:v>
                </c:pt>
                <c:pt idx="17">
                  <c:v>2000:2</c:v>
                </c:pt>
                <c:pt idx="18">
                  <c:v>2000:3</c:v>
                </c:pt>
                <c:pt idx="19">
                  <c:v>2000:4</c:v>
                </c:pt>
                <c:pt idx="20">
                  <c:v>2001:1</c:v>
                </c:pt>
                <c:pt idx="21">
                  <c:v>2001:2</c:v>
                </c:pt>
                <c:pt idx="22">
                  <c:v>2001:3</c:v>
                </c:pt>
                <c:pt idx="23">
                  <c:v>2001:4</c:v>
                </c:pt>
                <c:pt idx="24">
                  <c:v>2002:1</c:v>
                </c:pt>
                <c:pt idx="25">
                  <c:v>2002:2</c:v>
                </c:pt>
                <c:pt idx="26">
                  <c:v>2002:3</c:v>
                </c:pt>
                <c:pt idx="27">
                  <c:v>2002:4</c:v>
                </c:pt>
                <c:pt idx="28">
                  <c:v>2003:1</c:v>
                </c:pt>
                <c:pt idx="29">
                  <c:v>2003:2</c:v>
                </c:pt>
                <c:pt idx="30">
                  <c:v>2003:3</c:v>
                </c:pt>
                <c:pt idx="31">
                  <c:v>2003:4</c:v>
                </c:pt>
                <c:pt idx="32">
                  <c:v>2004:1</c:v>
                </c:pt>
                <c:pt idx="33">
                  <c:v>2004:2</c:v>
                </c:pt>
                <c:pt idx="34">
                  <c:v>2004:3</c:v>
                </c:pt>
                <c:pt idx="35">
                  <c:v>2004:4</c:v>
                </c:pt>
                <c:pt idx="36">
                  <c:v>2005:1</c:v>
                </c:pt>
                <c:pt idx="37">
                  <c:v>2005:2</c:v>
                </c:pt>
                <c:pt idx="38">
                  <c:v>2005:3</c:v>
                </c:pt>
                <c:pt idx="39">
                  <c:v>2005:4</c:v>
                </c:pt>
                <c:pt idx="40">
                  <c:v>2006:1</c:v>
                </c:pt>
                <c:pt idx="41">
                  <c:v>2006:2</c:v>
                </c:pt>
                <c:pt idx="42">
                  <c:v>2006:3</c:v>
                </c:pt>
                <c:pt idx="43">
                  <c:v>2006:4</c:v>
                </c:pt>
                <c:pt idx="44">
                  <c:v>2007:1</c:v>
                </c:pt>
                <c:pt idx="45">
                  <c:v>2007:2</c:v>
                </c:pt>
                <c:pt idx="46">
                  <c:v>2007:3</c:v>
                </c:pt>
                <c:pt idx="47">
                  <c:v>2007:4</c:v>
                </c:pt>
                <c:pt idx="48">
                  <c:v>2008:1</c:v>
                </c:pt>
                <c:pt idx="49">
                  <c:v>2008:2</c:v>
                </c:pt>
                <c:pt idx="50">
                  <c:v>2008:3</c:v>
                </c:pt>
                <c:pt idx="51">
                  <c:v>2008:4</c:v>
                </c:pt>
                <c:pt idx="52">
                  <c:v>2009:1</c:v>
                </c:pt>
                <c:pt idx="53">
                  <c:v>2009:2</c:v>
                </c:pt>
                <c:pt idx="54">
                  <c:v>2009:3</c:v>
                </c:pt>
                <c:pt idx="55">
                  <c:v>2009:4</c:v>
                </c:pt>
                <c:pt idx="56">
                  <c:v>2010:1</c:v>
                </c:pt>
                <c:pt idx="57">
                  <c:v>2010:2</c:v>
                </c:pt>
                <c:pt idx="58">
                  <c:v>2010:3</c:v>
                </c:pt>
                <c:pt idx="59">
                  <c:v>2010:4</c:v>
                </c:pt>
                <c:pt idx="60">
                  <c:v>2011:1</c:v>
                </c:pt>
                <c:pt idx="61">
                  <c:v>2011:2</c:v>
                </c:pt>
                <c:pt idx="62">
                  <c:v>2011:3</c:v>
                </c:pt>
                <c:pt idx="63">
                  <c:v>2011:4</c:v>
                </c:pt>
                <c:pt idx="64">
                  <c:v>2012:1</c:v>
                </c:pt>
                <c:pt idx="65">
                  <c:v>2012:2</c:v>
                </c:pt>
                <c:pt idx="66">
                  <c:v>2012:3</c:v>
                </c:pt>
                <c:pt idx="67">
                  <c:v>2012:4</c:v>
                </c:pt>
                <c:pt idx="68">
                  <c:v>2013:1</c:v>
                </c:pt>
                <c:pt idx="69">
                  <c:v>2013:2</c:v>
                </c:pt>
                <c:pt idx="70">
                  <c:v>2013:3</c:v>
                </c:pt>
                <c:pt idx="71">
                  <c:v>2013:4</c:v>
                </c:pt>
                <c:pt idx="72">
                  <c:v>2014:1</c:v>
                </c:pt>
                <c:pt idx="73">
                  <c:v>2014:2</c:v>
                </c:pt>
                <c:pt idx="74">
                  <c:v>2014:3</c:v>
                </c:pt>
                <c:pt idx="75">
                  <c:v>2014:4</c:v>
                </c:pt>
                <c:pt idx="76">
                  <c:v>2015:1</c:v>
                </c:pt>
                <c:pt idx="77">
                  <c:v>2015:2</c:v>
                </c:pt>
                <c:pt idx="78">
                  <c:v>2015:3</c:v>
                </c:pt>
                <c:pt idx="79">
                  <c:v>2015:4</c:v>
                </c:pt>
                <c:pt idx="80">
                  <c:v>2016:1</c:v>
                </c:pt>
                <c:pt idx="81">
                  <c:v>2016:2</c:v>
                </c:pt>
                <c:pt idx="82">
                  <c:v>2016:3</c:v>
                </c:pt>
                <c:pt idx="83">
                  <c:v>2016:4</c:v>
                </c:pt>
                <c:pt idx="84">
                  <c:v>2017:1</c:v>
                </c:pt>
                <c:pt idx="85">
                  <c:v>2017:2</c:v>
                </c:pt>
                <c:pt idx="86">
                  <c:v>2017:3</c:v>
                </c:pt>
                <c:pt idx="87">
                  <c:v>2017:4</c:v>
                </c:pt>
                <c:pt idx="88">
                  <c:v>2018:1</c:v>
                </c:pt>
                <c:pt idx="89">
                  <c:v>2018:2</c:v>
                </c:pt>
                <c:pt idx="90">
                  <c:v>2018:3</c:v>
                </c:pt>
                <c:pt idx="91">
                  <c:v>2018:4</c:v>
                </c:pt>
              </c:strCache>
            </c:strRef>
          </c:cat>
          <c:val>
            <c:numRef>
              <c:f>IMPV_RM!$U$10:$U$89;IMPV_RM!$U$90:$U$103</c:f>
              <c:numCache>
                <c:formatCode>General</c:formatCode>
                <c:ptCount val="94"/>
                <c:pt idx="0">
                  <c:v>0.0848142740885377</c:v>
                </c:pt>
                <c:pt idx="1">
                  <c:v>0.0814799845036395</c:v>
                </c:pt>
                <c:pt idx="2">
                  <c:v>0.0917856166543438</c:v>
                </c:pt>
                <c:pt idx="3">
                  <c:v>0.107481978626577</c:v>
                </c:pt>
                <c:pt idx="4">
                  <c:v>0.0838585144670212</c:v>
                </c:pt>
                <c:pt idx="5">
                  <c:v>0.163103689053779</c:v>
                </c:pt>
                <c:pt idx="6">
                  <c:v>0.161660862481275</c:v>
                </c:pt>
                <c:pt idx="7">
                  <c:v>0.162767612424809</c:v>
                </c:pt>
                <c:pt idx="8">
                  <c:v>0.163037439271302</c:v>
                </c:pt>
                <c:pt idx="9">
                  <c:v>0.117637001108944</c:v>
                </c:pt>
                <c:pt idx="10">
                  <c:v>0.134616499179768</c:v>
                </c:pt>
                <c:pt idx="11">
                  <c:v>0.124314739751673</c:v>
                </c:pt>
                <c:pt idx="12">
                  <c:v>0.0981022113987446</c:v>
                </c:pt>
                <c:pt idx="13">
                  <c:v>0.133617021009005</c:v>
                </c:pt>
                <c:pt idx="14">
                  <c:v>0.163913902286676</c:v>
                </c:pt>
                <c:pt idx="15">
                  <c:v>0.164938924961889</c:v>
                </c:pt>
                <c:pt idx="16">
                  <c:v>0.262846342427881</c:v>
                </c:pt>
                <c:pt idx="17">
                  <c:v>0.240586225317125</c:v>
                </c:pt>
                <c:pt idx="18">
                  <c:v>0.189053511372642</c:v>
                </c:pt>
                <c:pt idx="19">
                  <c:v>0.165003556224821</c:v>
                </c:pt>
                <c:pt idx="20">
                  <c:v>0.0844463462237073</c:v>
                </c:pt>
                <c:pt idx="21">
                  <c:v>0.0361062721972927</c:v>
                </c:pt>
                <c:pt idx="22">
                  <c:v>0.0207231062794876</c:v>
                </c:pt>
                <c:pt idx="23">
                  <c:v>-0.0358730425742602</c:v>
                </c:pt>
                <c:pt idx="24">
                  <c:v>-0.0327166375011839</c:v>
                </c:pt>
                <c:pt idx="25">
                  <c:v>-0.00382859052374326</c:v>
                </c:pt>
                <c:pt idx="26">
                  <c:v>-0.000755866819535016</c:v>
                </c:pt>
                <c:pt idx="27">
                  <c:v>0.0927989585841171</c:v>
                </c:pt>
                <c:pt idx="28">
                  <c:v>0.0856818943798327</c:v>
                </c:pt>
                <c:pt idx="29">
                  <c:v>0.0585384392108015</c:v>
                </c:pt>
                <c:pt idx="30">
                  <c:v>0.0764045181126968</c:v>
                </c:pt>
                <c:pt idx="31">
                  <c:v>0.0348601017935761</c:v>
                </c:pt>
                <c:pt idx="32">
                  <c:v>0.0618779274169143</c:v>
                </c:pt>
                <c:pt idx="33">
                  <c:v>0.109302823476739</c:v>
                </c:pt>
                <c:pt idx="34">
                  <c:v>0.142348528743269</c:v>
                </c:pt>
                <c:pt idx="35">
                  <c:v>0.138118994936174</c:v>
                </c:pt>
                <c:pt idx="36">
                  <c:v>0.0923016692595559</c:v>
                </c:pt>
                <c:pt idx="37">
                  <c:v>0.126961946042805</c:v>
                </c:pt>
                <c:pt idx="38">
                  <c:v>0.0974156654765027</c:v>
                </c:pt>
                <c:pt idx="39">
                  <c:v>0.117417048300219</c:v>
                </c:pt>
                <c:pt idx="40">
                  <c:v>0.230392012019833</c:v>
                </c:pt>
                <c:pt idx="41">
                  <c:v>0.164238588266145</c:v>
                </c:pt>
                <c:pt idx="42">
                  <c:v>0.126487510049072</c:v>
                </c:pt>
                <c:pt idx="43">
                  <c:v>0.117274610566287</c:v>
                </c:pt>
                <c:pt idx="44">
                  <c:v>0.0655513771539819</c:v>
                </c:pt>
                <c:pt idx="45">
                  <c:v>0.0336458041316073</c:v>
                </c:pt>
                <c:pt idx="46">
                  <c:v>0.0877939784380358</c:v>
                </c:pt>
                <c:pt idx="47">
                  <c:v>0.0624424004134519</c:v>
                </c:pt>
                <c:pt idx="48">
                  <c:v>0.02961704843482</c:v>
                </c:pt>
                <c:pt idx="49">
                  <c:v>0.0415940066135504</c:v>
                </c:pt>
                <c:pt idx="50">
                  <c:v>-0.0118903174246455</c:v>
                </c:pt>
                <c:pt idx="51">
                  <c:v>-0.143474320078234</c:v>
                </c:pt>
                <c:pt idx="52">
                  <c:v>-0.28121157482183</c:v>
                </c:pt>
                <c:pt idx="53">
                  <c:v>-0.310157355053929</c:v>
                </c:pt>
                <c:pt idx="54">
                  <c:v>-0.22708211535604</c:v>
                </c:pt>
                <c:pt idx="55">
                  <c:v>-0.106535661658156</c:v>
                </c:pt>
                <c:pt idx="56">
                  <c:v>0.106641150247449</c:v>
                </c:pt>
                <c:pt idx="57">
                  <c:v>0.195454958009564</c:v>
                </c:pt>
                <c:pt idx="58">
                  <c:v>0.113968377948492</c:v>
                </c:pt>
                <c:pt idx="59">
                  <c:v>0.121343828940017</c:v>
                </c:pt>
                <c:pt idx="60">
                  <c:v>0.132681338562191</c:v>
                </c:pt>
                <c:pt idx="61">
                  <c:v>0.0475316021120544</c:v>
                </c:pt>
                <c:pt idx="62">
                  <c:v>0.0535804789413794</c:v>
                </c:pt>
                <c:pt idx="63">
                  <c:v>0.0350705409122974</c:v>
                </c:pt>
                <c:pt idx="64">
                  <c:v>0.0492906531014586</c:v>
                </c:pt>
                <c:pt idx="65">
                  <c:v>0.0370198706356677</c:v>
                </c:pt>
                <c:pt idx="66">
                  <c:v>0.0262016890678978</c:v>
                </c:pt>
                <c:pt idx="67">
                  <c:v>-0.0193518163550041</c:v>
                </c:pt>
                <c:pt idx="68">
                  <c:v>-0.07377163843155</c:v>
                </c:pt>
                <c:pt idx="69">
                  <c:v>-0.0311685721742974</c:v>
                </c:pt>
                <c:pt idx="70">
                  <c:v>-0.0161487639536784</c:v>
                </c:pt>
                <c:pt idx="71">
                  <c:v>0.00199584641792249</c:v>
                </c:pt>
                <c:pt idx="72">
                  <c:v>-0.00460281662010789</c:v>
                </c:pt>
                <c:pt idx="73">
                  <c:v>0.0142846525839163</c:v>
                </c:pt>
                <c:pt idx="74">
                  <c:v>0.027461946204218</c:v>
                </c:pt>
                <c:pt idx="75">
                  <c:v>0.0459690529767552</c:v>
                </c:pt>
                <c:pt idx="76">
                  <c:v>0.0754016627483938</c:v>
                </c:pt>
                <c:pt idx="77">
                  <c:v>0.0830033521436338</c:v>
                </c:pt>
                <c:pt idx="78">
                  <c:v>0.0618327083244615</c:v>
                </c:pt>
                <c:pt idx="79">
                  <c:v>0.0387421294172496</c:v>
                </c:pt>
                <c:pt idx="80">
                  <c:v>-0.00195114769879101</c:v>
                </c:pt>
                <c:pt idx="81">
                  <c:v>-0.00822190694128363</c:v>
                </c:pt>
                <c:pt idx="82">
                  <c:v>-0.0241615619256507</c:v>
                </c:pt>
                <c:pt idx="83">
                  <c:v>0.0269721070937064</c:v>
                </c:pt>
                <c:pt idx="84">
                  <c:v/>
                </c:pt>
                <c:pt idx="85">
                  <c:v/>
                </c:pt>
                <c:pt idx="86">
                  <c:v>0.100167285255588</c:v>
                </c:pt>
                <c:pt idx="87">
                  <c:v>0.051357642333695</c:v>
                </c:pt>
                <c:pt idx="88">
                  <c:v>0.0665617877689125</c:v>
                </c:pt>
                <c:pt idx="89">
                  <c:v>0.081867313196044</c:v>
                </c:pt>
                <c:pt idx="90">
                  <c:v>0.050714735238669</c:v>
                </c:pt>
                <c:pt idx="91">
                  <c:v>0.115582014745059</c:v>
                </c:pt>
                <c:pt idx="92">
                  <c:v>0.0907846786017046</c:v>
                </c:pt>
                <c:pt idx="93">
                  <c:v>0.0749480823052638</c:v>
                </c:pt>
              </c:numCache>
            </c:numRef>
          </c:val>
          <c:smooth val="1"/>
        </c:ser>
        <c:hiLowLines>
          <c:spPr>
            <a:ln>
              <a:noFill/>
            </a:ln>
          </c:spPr>
        </c:hiLowLines>
        <c:marker val="0"/>
        <c:axId val="36064636"/>
        <c:axId val="4983944"/>
      </c:lineChart>
      <c:catAx>
        <c:axId val="360646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83944"/>
        <c:crossesAt val="0"/>
        <c:auto val="1"/>
        <c:lblAlgn val="ctr"/>
        <c:lblOffset val="100"/>
      </c:catAx>
      <c:valAx>
        <c:axId val="4983944"/>
        <c:scaling>
          <c:orientation val="minMax"/>
          <c:max val="0.3"/>
          <c:min val="-0.4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numFmt formatCode="0\ %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6064636"/>
        <c:crossesAt val="1"/>
        <c:crossBetween val="midCat"/>
      </c:valAx>
      <c:spPr>
        <a:noFill/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2215005524122"/>
          <c:y val="0.913693270735524"/>
          <c:w val="0.466503732967291"/>
          <c:h val="0.066197183098591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82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3019801980198"/>
          <c:y val="0.0889077853363568"/>
          <c:w val="0.965924092409241"/>
          <c:h val="0.763416477702192"/>
        </c:manualLayout>
      </c:layout>
      <c:lineChart>
        <c:grouping val="standard"/>
        <c:varyColors val="0"/>
        <c:ser>
          <c:idx val="0"/>
          <c:order val="0"/>
          <c:tx>
            <c:strRef>
              <c:f>EXPT_VL!$L$5</c:f>
              <c:strCache>
                <c:ptCount val="1"/>
                <c:pt idx="0">
                  <c:v>Exportación Interregional M€</c:v>
                </c:pt>
              </c:strCache>
            </c:strRef>
          </c:tx>
          <c:spPr>
            <a:solidFill>
              <a:srgbClr val="808000"/>
            </a:solidFill>
            <a:ln w="12600">
              <a:solidFill>
                <a:srgbClr val="808000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EXPT_TN!$B$26:$B$89;EXPT_TN!$B$90:$B$97</c:f>
              <c:strCache>
                <c:ptCount val="7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/>
                </c:pt>
                <c:pt idx="69">
                  <c:v/>
                </c:pt>
                <c:pt idx="70">
                  <c:v>2017:1</c:v>
                </c:pt>
                <c:pt idx="71">
                  <c:v>2017:2</c:v>
                </c:pt>
              </c:strCache>
            </c:strRef>
          </c:cat>
          <c:val>
            <c:numRef>
              <c:f>EXPT_VL!$L$26:$L$89;EXPT_VL!$L$90:$L$101</c:f>
              <c:numCache>
                <c:formatCode>General</c:formatCode>
                <c:ptCount val="76"/>
                <c:pt idx="0">
                  <c:v>48602.2125138221</c:v>
                </c:pt>
                <c:pt idx="1">
                  <c:v>49228.0970960159</c:v>
                </c:pt>
                <c:pt idx="2">
                  <c:v>49668.1701922496</c:v>
                </c:pt>
                <c:pt idx="3">
                  <c:v>49114.2361435609</c:v>
                </c:pt>
                <c:pt idx="4">
                  <c:v>50364.0344193768</c:v>
                </c:pt>
                <c:pt idx="5">
                  <c:v>51326.8195889522</c:v>
                </c:pt>
                <c:pt idx="6">
                  <c:v>50910.3856183754</c:v>
                </c:pt>
                <c:pt idx="7">
                  <c:v>50667.6598372542</c:v>
                </c:pt>
                <c:pt idx="8">
                  <c:v>49901.1722692968</c:v>
                </c:pt>
                <c:pt idx="9">
                  <c:v>50456.2293328877</c:v>
                </c:pt>
                <c:pt idx="10">
                  <c:v>50121.9982800252</c:v>
                </c:pt>
                <c:pt idx="11">
                  <c:v>50005.2343989248</c:v>
                </c:pt>
                <c:pt idx="12">
                  <c:v>51736.810209587</c:v>
                </c:pt>
                <c:pt idx="13">
                  <c:v>51081.1124965579</c:v>
                </c:pt>
                <c:pt idx="14">
                  <c:v>50726.0227545864</c:v>
                </c:pt>
                <c:pt idx="15">
                  <c:v>52191.6758352158</c:v>
                </c:pt>
                <c:pt idx="16">
                  <c:v>55691.9694859747</c:v>
                </c:pt>
                <c:pt idx="17">
                  <c:v>55193.9513240518</c:v>
                </c:pt>
                <c:pt idx="18">
                  <c:v>55246.2120975738</c:v>
                </c:pt>
                <c:pt idx="19">
                  <c:v>56673.7401268934</c:v>
                </c:pt>
                <c:pt idx="20">
                  <c:v>56796.5969081411</c:v>
                </c:pt>
                <c:pt idx="21">
                  <c:v>60325.2028129939</c:v>
                </c:pt>
                <c:pt idx="22">
                  <c:v>61099.1389843341</c:v>
                </c:pt>
                <c:pt idx="23">
                  <c:v>61847.3064135679</c:v>
                </c:pt>
                <c:pt idx="24">
                  <c:v>64354.8931237023</c:v>
                </c:pt>
                <c:pt idx="25">
                  <c:v>63998.2667650476</c:v>
                </c:pt>
                <c:pt idx="26">
                  <c:v>62987.291355094</c:v>
                </c:pt>
                <c:pt idx="27">
                  <c:v>65384.5755602395</c:v>
                </c:pt>
                <c:pt idx="28">
                  <c:v>66775.9206130152</c:v>
                </c:pt>
                <c:pt idx="29">
                  <c:v>69179.9824429033</c:v>
                </c:pt>
                <c:pt idx="30">
                  <c:v>69530.4780990259</c:v>
                </c:pt>
                <c:pt idx="31">
                  <c:v>69467.1901529698</c:v>
                </c:pt>
                <c:pt idx="32">
                  <c:v>67049.5513302661</c:v>
                </c:pt>
                <c:pt idx="33">
                  <c:v>65391.142767229</c:v>
                </c:pt>
                <c:pt idx="34">
                  <c:v>66222.216634569</c:v>
                </c:pt>
                <c:pt idx="35">
                  <c:v>61954.1550974336</c:v>
                </c:pt>
                <c:pt idx="36">
                  <c:v>50991.7651619594</c:v>
                </c:pt>
                <c:pt idx="37">
                  <c:v>50458.7829070359</c:v>
                </c:pt>
                <c:pt idx="38">
                  <c:v>51039.9984630673</c:v>
                </c:pt>
                <c:pt idx="39">
                  <c:v>50206.8948846618</c:v>
                </c:pt>
                <c:pt idx="40">
                  <c:v>52432.5932360155</c:v>
                </c:pt>
                <c:pt idx="41">
                  <c:v>53166.9386002071</c:v>
                </c:pt>
                <c:pt idx="42">
                  <c:v>53430.0998006804</c:v>
                </c:pt>
                <c:pt idx="43">
                  <c:v>54464.4851193882</c:v>
                </c:pt>
                <c:pt idx="44">
                  <c:v>55551.6912056234</c:v>
                </c:pt>
                <c:pt idx="45">
                  <c:v>54565.03370143</c:v>
                </c:pt>
                <c:pt idx="46">
                  <c:v>54340.0655819376</c:v>
                </c:pt>
                <c:pt idx="47">
                  <c:v>55061.8986185054</c:v>
                </c:pt>
                <c:pt idx="48">
                  <c:v>53678.4691981552</c:v>
                </c:pt>
                <c:pt idx="49">
                  <c:v>52801.6727500437</c:v>
                </c:pt>
                <c:pt idx="50">
                  <c:v>52624.6725762295</c:v>
                </c:pt>
                <c:pt idx="51">
                  <c:v>50981.3759551231</c:v>
                </c:pt>
                <c:pt idx="52">
                  <c:v>50773.2213408099</c:v>
                </c:pt>
                <c:pt idx="53">
                  <c:v>50456.1631339303</c:v>
                </c:pt>
                <c:pt idx="54">
                  <c:v>51212.2575396464</c:v>
                </c:pt>
                <c:pt idx="55">
                  <c:v>50436.3639291786</c:v>
                </c:pt>
                <c:pt idx="56">
                  <c:v>48084.4952061538</c:v>
                </c:pt>
                <c:pt idx="57">
                  <c:v>49607.3461714092</c:v>
                </c:pt>
                <c:pt idx="58">
                  <c:v>49437.1926717915</c:v>
                </c:pt>
                <c:pt idx="59">
                  <c:v>49437.0747961331</c:v>
                </c:pt>
                <c:pt idx="60">
                  <c:v>48386.679562465</c:v>
                </c:pt>
                <c:pt idx="61">
                  <c:v>49532.0299274866</c:v>
                </c:pt>
                <c:pt idx="62">
                  <c:v>49214.1837892794</c:v>
                </c:pt>
                <c:pt idx="63">
                  <c:v>50249.3439149713</c:v>
                </c:pt>
                <c:pt idx="64">
                  <c:v>46658.5305885027</c:v>
                </c:pt>
                <c:pt idx="65">
                  <c:v>48351.5324983431</c:v>
                </c:pt>
                <c:pt idx="66">
                  <c:v>47953.1681266814</c:v>
                </c:pt>
                <c:pt idx="67">
                  <c:v>49632.8854135521</c:v>
                </c:pt>
                <c:pt idx="68">
                  <c:v/>
                </c:pt>
                <c:pt idx="69">
                  <c:v/>
                </c:pt>
                <c:pt idx="70">
                  <c:v>51545.822196498</c:v>
                </c:pt>
                <c:pt idx="71">
                  <c:v>51482.0395118298</c:v>
                </c:pt>
                <c:pt idx="72">
                  <c:v>51881.0275372606</c:v>
                </c:pt>
                <c:pt idx="73">
                  <c:v>54449.0512722254</c:v>
                </c:pt>
                <c:pt idx="74">
                  <c:v>53200.6640058865</c:v>
                </c:pt>
                <c:pt idx="75">
                  <c:v>53601.7435522541</c:v>
                </c:pt>
              </c:numCache>
            </c:numRef>
          </c:val>
          <c:smooth val="1"/>
        </c:ser>
        <c:hiLowLines>
          <c:spPr>
            <a:ln>
              <a:noFill/>
            </a:ln>
          </c:spPr>
        </c:hiLowLines>
        <c:marker val="0"/>
        <c:axId val="12683910"/>
        <c:axId val="99495944"/>
      </c:lineChart>
      <c:lineChart>
        <c:grouping val="standard"/>
        <c:varyColors val="0"/>
        <c:ser>
          <c:idx val="1"/>
          <c:order val="1"/>
          <c:tx>
            <c:strRef>
              <c:f>EXPT_TN!$L$5</c:f>
              <c:strCache>
                <c:ptCount val="1"/>
                <c:pt idx="0">
                  <c:v>Exportación Interregioal mTN</c:v>
                </c:pt>
              </c:strCache>
            </c:strRef>
          </c:tx>
          <c:spPr>
            <a:solidFill>
              <a:srgbClr val="008000"/>
            </a:solidFill>
            <a:ln w="12600">
              <a:solidFill>
                <a:srgbClr val="008000"/>
              </a:solidFill>
              <a:custDash/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EXPT_TN!$B$26:$B$89;EXPT_TN!$B$90:$B$97</c:f>
              <c:strCache>
                <c:ptCount val="7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/>
                </c:pt>
                <c:pt idx="69">
                  <c:v/>
                </c:pt>
                <c:pt idx="70">
                  <c:v>2017:1</c:v>
                </c:pt>
                <c:pt idx="71">
                  <c:v>2017:2</c:v>
                </c:pt>
              </c:strCache>
            </c:strRef>
          </c:cat>
          <c:val>
            <c:numRef>
              <c:f>EXPT_TN!$L$26:$L$89;EXPT_TN!$L$90:$L$101</c:f>
              <c:numCache>
                <c:formatCode>General</c:formatCode>
                <c:ptCount val="76"/>
                <c:pt idx="0">
                  <c:v>55711.2507979762</c:v>
                </c:pt>
                <c:pt idx="1">
                  <c:v>56234.8551833744</c:v>
                </c:pt>
                <c:pt idx="2">
                  <c:v>57064.468932342</c:v>
                </c:pt>
                <c:pt idx="3">
                  <c:v>53983.8739349584</c:v>
                </c:pt>
                <c:pt idx="4">
                  <c:v>59489.4380840922</c:v>
                </c:pt>
                <c:pt idx="5">
                  <c:v>61336.1636456736</c:v>
                </c:pt>
                <c:pt idx="6">
                  <c:v>61063.9486697613</c:v>
                </c:pt>
                <c:pt idx="7">
                  <c:v>61713.6207911061</c:v>
                </c:pt>
                <c:pt idx="8">
                  <c:v>62298.80380439</c:v>
                </c:pt>
                <c:pt idx="9">
                  <c:v>65736.1313111725</c:v>
                </c:pt>
                <c:pt idx="10">
                  <c:v>64909.9589116059</c:v>
                </c:pt>
                <c:pt idx="11">
                  <c:v>65321.1842706631</c:v>
                </c:pt>
                <c:pt idx="12">
                  <c:v>69137.9070603944</c:v>
                </c:pt>
                <c:pt idx="13">
                  <c:v>67660.3469877454</c:v>
                </c:pt>
                <c:pt idx="14">
                  <c:v>66419.3365406629</c:v>
                </c:pt>
                <c:pt idx="15">
                  <c:v>70622.4644139838</c:v>
                </c:pt>
                <c:pt idx="16">
                  <c:v>76900.4491823721</c:v>
                </c:pt>
                <c:pt idx="17">
                  <c:v>73479.5381932636</c:v>
                </c:pt>
                <c:pt idx="18">
                  <c:v>73547.6402771152</c:v>
                </c:pt>
                <c:pt idx="19">
                  <c:v>75912.1397999414</c:v>
                </c:pt>
                <c:pt idx="20">
                  <c:v>72518.1660676204</c:v>
                </c:pt>
                <c:pt idx="21">
                  <c:v>81317.0492888444</c:v>
                </c:pt>
                <c:pt idx="22">
                  <c:v>82382.9149408967</c:v>
                </c:pt>
                <c:pt idx="23">
                  <c:v>84995.515520017</c:v>
                </c:pt>
                <c:pt idx="24">
                  <c:v>90230.4396715131</c:v>
                </c:pt>
                <c:pt idx="25">
                  <c:v>87815.585877043</c:v>
                </c:pt>
                <c:pt idx="26">
                  <c:v>83601.7475874211</c:v>
                </c:pt>
                <c:pt idx="27">
                  <c:v>90265.1367219539</c:v>
                </c:pt>
                <c:pt idx="28">
                  <c:v>91088.6650995997</c:v>
                </c:pt>
                <c:pt idx="29">
                  <c:v>95271.2666895026</c:v>
                </c:pt>
                <c:pt idx="30">
                  <c:v>97829.2971609834</c:v>
                </c:pt>
                <c:pt idx="31">
                  <c:v>94389.9746780478</c:v>
                </c:pt>
                <c:pt idx="32">
                  <c:v>93461.2263672062</c:v>
                </c:pt>
                <c:pt idx="33">
                  <c:v>85986.1301388479</c:v>
                </c:pt>
                <c:pt idx="34">
                  <c:v>87101.0262030929</c:v>
                </c:pt>
                <c:pt idx="35">
                  <c:v>79502.3358664932</c:v>
                </c:pt>
                <c:pt idx="36">
                  <c:v>74034.9055903919</c:v>
                </c:pt>
                <c:pt idx="37">
                  <c:v>74111.8369250037</c:v>
                </c:pt>
                <c:pt idx="38">
                  <c:v>77027.2352119264</c:v>
                </c:pt>
                <c:pt idx="39">
                  <c:v>73064.0675841736</c:v>
                </c:pt>
                <c:pt idx="40">
                  <c:v>72857.500377779</c:v>
                </c:pt>
                <c:pt idx="41">
                  <c:v>75215.1409635269</c:v>
                </c:pt>
                <c:pt idx="42">
                  <c:v>74978.7469892932</c:v>
                </c:pt>
                <c:pt idx="43">
                  <c:v>76090.5198631299</c:v>
                </c:pt>
                <c:pt idx="44">
                  <c:v>74835.4495717111</c:v>
                </c:pt>
                <c:pt idx="45">
                  <c:v>71859.7824682624</c:v>
                </c:pt>
                <c:pt idx="46">
                  <c:v>71625.9025878695</c:v>
                </c:pt>
                <c:pt idx="47">
                  <c:v>71875.9861156423</c:v>
                </c:pt>
                <c:pt idx="48">
                  <c:v>72298.9254616008</c:v>
                </c:pt>
                <c:pt idx="49">
                  <c:v>69361.2665389154</c:v>
                </c:pt>
                <c:pt idx="50">
                  <c:v>68200.2044556942</c:v>
                </c:pt>
                <c:pt idx="51">
                  <c:v>64553.0690682387</c:v>
                </c:pt>
                <c:pt idx="52">
                  <c:v>64752.8004156082</c:v>
                </c:pt>
                <c:pt idx="53">
                  <c:v>63618.2925455457</c:v>
                </c:pt>
                <c:pt idx="54">
                  <c:v>66374.2524846613</c:v>
                </c:pt>
                <c:pt idx="55">
                  <c:v>65363.2780863203</c:v>
                </c:pt>
                <c:pt idx="56">
                  <c:v>62854.9187852609</c:v>
                </c:pt>
                <c:pt idx="57">
                  <c:v>66026.7498219925</c:v>
                </c:pt>
                <c:pt idx="58">
                  <c:v>66585.9484455991</c:v>
                </c:pt>
                <c:pt idx="59">
                  <c:v>67222.991018844</c:v>
                </c:pt>
                <c:pt idx="60">
                  <c:v>70951.5130088472</c:v>
                </c:pt>
                <c:pt idx="61">
                  <c:v>71528.617354735</c:v>
                </c:pt>
                <c:pt idx="62">
                  <c:v>72714.9723886464</c:v>
                </c:pt>
                <c:pt idx="63">
                  <c:v>75827.5019339358</c:v>
                </c:pt>
                <c:pt idx="64">
                  <c:v>73045.7399242887</c:v>
                </c:pt>
                <c:pt idx="65">
                  <c:v>75471.5041549577</c:v>
                </c:pt>
                <c:pt idx="66">
                  <c:v>75350.9553656334</c:v>
                </c:pt>
                <c:pt idx="67">
                  <c:v>77092.7379910522</c:v>
                </c:pt>
                <c:pt idx="68">
                  <c:v/>
                </c:pt>
                <c:pt idx="69">
                  <c:v/>
                </c:pt>
                <c:pt idx="70">
                  <c:v>78752.4803519489</c:v>
                </c:pt>
                <c:pt idx="71">
                  <c:v>79539.4678738785</c:v>
                </c:pt>
                <c:pt idx="72">
                  <c:v>80865.5792348121</c:v>
                </c:pt>
                <c:pt idx="73">
                  <c:v>83671.8776962847</c:v>
                </c:pt>
                <c:pt idx="74">
                  <c:v>81685.3857233487</c:v>
                </c:pt>
                <c:pt idx="75">
                  <c:v>80728.4671763216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VAB!$F$6</c:f>
              <c:strCache>
                <c:ptCount val="1"/>
                <c:pt idx="0">
                  <c:v>VAB (Agricultura e Industria) M€</c:v>
                </c:pt>
              </c:strCache>
            </c:strRef>
          </c:tx>
          <c:spPr>
            <a:solidFill>
              <a:srgbClr val="666699"/>
            </a:solidFill>
            <a:ln w="12600">
              <a:solidFill>
                <a:srgbClr val="666699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EXPT_TN!$B$26:$B$89;EXPT_TN!$B$90:$B$97</c:f>
              <c:strCache>
                <c:ptCount val="72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/>
                </c:pt>
                <c:pt idx="69">
                  <c:v/>
                </c:pt>
                <c:pt idx="70">
                  <c:v>2017:1</c:v>
                </c:pt>
                <c:pt idx="71">
                  <c:v>2017:2</c:v>
                </c:pt>
              </c:strCache>
            </c:strRef>
          </c:cat>
          <c:val>
            <c:numRef>
              <c:f>VAB!$F$7:$F$70;VAB!$F$71:$F$82</c:f>
              <c:numCache>
                <c:formatCode>General</c:formatCode>
                <c:ptCount val="76"/>
                <c:pt idx="0">
                  <c:v>35827</c:v>
                </c:pt>
                <c:pt idx="1">
                  <c:v>36137</c:v>
                </c:pt>
                <c:pt idx="2">
                  <c:v>36130</c:v>
                </c:pt>
                <c:pt idx="3">
                  <c:v>37108</c:v>
                </c:pt>
                <c:pt idx="4">
                  <c:v>37855</c:v>
                </c:pt>
                <c:pt idx="5">
                  <c:v>38716</c:v>
                </c:pt>
                <c:pt idx="6">
                  <c:v>38504</c:v>
                </c:pt>
                <c:pt idx="7">
                  <c:v>38969</c:v>
                </c:pt>
                <c:pt idx="8">
                  <c:v>39809</c:v>
                </c:pt>
                <c:pt idx="9">
                  <c:v>40044</c:v>
                </c:pt>
                <c:pt idx="10">
                  <c:v>39897</c:v>
                </c:pt>
                <c:pt idx="11">
                  <c:v>40601</c:v>
                </c:pt>
                <c:pt idx="12">
                  <c:v>41246</c:v>
                </c:pt>
                <c:pt idx="13">
                  <c:v>41892</c:v>
                </c:pt>
                <c:pt idx="14">
                  <c:v>42078</c:v>
                </c:pt>
                <c:pt idx="15">
                  <c:v>42932</c:v>
                </c:pt>
                <c:pt idx="16">
                  <c:v>43067</c:v>
                </c:pt>
                <c:pt idx="17">
                  <c:v>43862</c:v>
                </c:pt>
                <c:pt idx="18">
                  <c:v>43525</c:v>
                </c:pt>
                <c:pt idx="19">
                  <c:v>43555</c:v>
                </c:pt>
                <c:pt idx="20">
                  <c:v>45065</c:v>
                </c:pt>
                <c:pt idx="21">
                  <c:v>45307</c:v>
                </c:pt>
                <c:pt idx="22">
                  <c:v>45964</c:v>
                </c:pt>
                <c:pt idx="23">
                  <c:v>46182</c:v>
                </c:pt>
                <c:pt idx="24">
                  <c:v>47236</c:v>
                </c:pt>
                <c:pt idx="25">
                  <c:v>47557</c:v>
                </c:pt>
                <c:pt idx="26">
                  <c:v>48398</c:v>
                </c:pt>
                <c:pt idx="27">
                  <c:v>47937</c:v>
                </c:pt>
                <c:pt idx="28">
                  <c:v>49483</c:v>
                </c:pt>
                <c:pt idx="29">
                  <c:v>50482</c:v>
                </c:pt>
                <c:pt idx="30">
                  <c:v>51189</c:v>
                </c:pt>
                <c:pt idx="31">
                  <c:v>52127</c:v>
                </c:pt>
                <c:pt idx="32">
                  <c:v>52144</c:v>
                </c:pt>
                <c:pt idx="33">
                  <c:v>53621</c:v>
                </c:pt>
                <c:pt idx="34">
                  <c:v>53317</c:v>
                </c:pt>
                <c:pt idx="35">
                  <c:v>50349</c:v>
                </c:pt>
                <c:pt idx="36">
                  <c:v>47582</c:v>
                </c:pt>
                <c:pt idx="37">
                  <c:v>47910</c:v>
                </c:pt>
                <c:pt idx="38">
                  <c:v>48265</c:v>
                </c:pt>
                <c:pt idx="39">
                  <c:v>47257</c:v>
                </c:pt>
                <c:pt idx="40">
                  <c:v>48114</c:v>
                </c:pt>
                <c:pt idx="41">
                  <c:v>48650</c:v>
                </c:pt>
                <c:pt idx="42">
                  <c:v>48478</c:v>
                </c:pt>
                <c:pt idx="43">
                  <c:v>49989</c:v>
                </c:pt>
                <c:pt idx="44">
                  <c:v>49493</c:v>
                </c:pt>
                <c:pt idx="45">
                  <c:v>48820</c:v>
                </c:pt>
                <c:pt idx="46">
                  <c:v>48524</c:v>
                </c:pt>
                <c:pt idx="47">
                  <c:v>49205</c:v>
                </c:pt>
                <c:pt idx="48">
                  <c:v>47817</c:v>
                </c:pt>
                <c:pt idx="49">
                  <c:v>46995</c:v>
                </c:pt>
                <c:pt idx="50">
                  <c:v>47027</c:v>
                </c:pt>
                <c:pt idx="51">
                  <c:v>47748</c:v>
                </c:pt>
                <c:pt idx="52">
                  <c:v>47191</c:v>
                </c:pt>
                <c:pt idx="53">
                  <c:v>46840</c:v>
                </c:pt>
                <c:pt idx="54">
                  <c:v>47492</c:v>
                </c:pt>
                <c:pt idx="55">
                  <c:v>48170</c:v>
                </c:pt>
                <c:pt idx="56">
                  <c:v>47115</c:v>
                </c:pt>
                <c:pt idx="57">
                  <c:v>47510</c:v>
                </c:pt>
                <c:pt idx="58">
                  <c:v>48007</c:v>
                </c:pt>
                <c:pt idx="59">
                  <c:v>48482</c:v>
                </c:pt>
                <c:pt idx="60">
                  <c:v>49676</c:v>
                </c:pt>
                <c:pt idx="61">
                  <c:v>50036</c:v>
                </c:pt>
                <c:pt idx="62">
                  <c:v>50099</c:v>
                </c:pt>
                <c:pt idx="63">
                  <c:v>50739</c:v>
                </c:pt>
                <c:pt idx="64">
                  <c:v>51671</c:v>
                </c:pt>
                <c:pt idx="65">
                  <c:v>51403</c:v>
                </c:pt>
                <c:pt idx="66">
                  <c:v>52527</c:v>
                </c:pt>
                <c:pt idx="67">
                  <c:v>52965</c:v>
                </c:pt>
                <c:pt idx="68">
                  <c:v/>
                </c:pt>
                <c:pt idx="69">
                  <c:v/>
                </c:pt>
                <c:pt idx="70">
                  <c:v>54413</c:v>
                </c:pt>
                <c:pt idx="71">
                  <c:v>54877</c:v>
                </c:pt>
                <c:pt idx="72">
                  <c:v>55586</c:v>
                </c:pt>
                <c:pt idx="73">
                  <c:v>56834</c:v>
                </c:pt>
                <c:pt idx="74">
                  <c:v>56187</c:v>
                </c:pt>
                <c:pt idx="75">
                  <c:v>56540</c:v>
                </c:pt>
              </c:numCache>
            </c:numRef>
          </c:val>
          <c:smooth val="1"/>
        </c:ser>
        <c:hiLowLines>
          <c:spPr>
            <a:ln>
              <a:noFill/>
            </a:ln>
          </c:spPr>
        </c:hiLowLines>
        <c:marker val="0"/>
        <c:axId val="68448940"/>
        <c:axId val="8328927"/>
      </c:lineChart>
      <c:catAx>
        <c:axId val="1268391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Miles de TN</a:t>
                </a:r>
              </a:p>
            </c:rich>
          </c:tx>
          <c:layout>
            <c:manualLayout>
              <c:xMode val="edge"/>
              <c:yMode val="edge"/>
              <c:x val="0.032013201320132"/>
              <c:y val="0.0893801965230537"/>
            </c:manualLayout>
          </c:layout>
          <c:overlay val="0"/>
        </c:title>
        <c:numFmt formatCode="@" sourceLinked="0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9495944"/>
        <c:crossesAt val="0"/>
        <c:auto val="1"/>
        <c:lblAlgn val="ctr"/>
        <c:lblOffset val="100"/>
      </c:catAx>
      <c:valAx>
        <c:axId val="9949594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2683910"/>
        <c:crossesAt val="1"/>
        <c:crossBetween val="midCat"/>
      </c:valAx>
      <c:catAx>
        <c:axId val="684489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328927"/>
        <c:crossesAt val="0"/>
        <c:auto val="1"/>
        <c:lblAlgn val="ctr"/>
        <c:lblOffset val="100"/>
      </c:catAx>
      <c:valAx>
        <c:axId val="8328927"/>
        <c:scaling>
          <c:orientation val="minMax"/>
        </c:scaling>
        <c:delete val="0"/>
        <c:axPos val="r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Millones de €</a:t>
                </a:r>
              </a:p>
            </c:rich>
          </c:tx>
          <c:layout>
            <c:manualLayout>
              <c:xMode val="edge"/>
              <c:yMode val="edge"/>
              <c:x val="0.893399339933993"/>
              <c:y val="0.0333522297808012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8448940"/>
        <c:crosses val="max"/>
        <c:crossBetween val="midCat"/>
      </c:valAx>
      <c:spPr>
        <a:solidFill>
          <a:srgbClr val="ffffff"/>
        </a:solidFill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109818481848185"/>
          <c:y val="0.866780045351474"/>
          <c:w val="1.61831683168317"/>
          <c:h val="0.049981103552532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59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6661387184056"/>
          <c:y val="0.0443970334247689"/>
          <c:w val="0.969247013792648"/>
          <c:h val="0.896271461952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GráficosT!$S$6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GráficosT!$S$7:$S$23</c:f>
              <c:numCache>
                <c:formatCode>General</c:formatCode>
                <c:ptCount val="17"/>
                <c:pt idx="0">
                  <c:v>30517.5627534348</c:v>
                </c:pt>
                <c:pt idx="1">
                  <c:v>21465.1307205902</c:v>
                </c:pt>
                <c:pt idx="2">
                  <c:v>13666.628797104</c:v>
                </c:pt>
                <c:pt idx="3">
                  <c:v>580.46495320285</c:v>
                </c:pt>
                <c:pt idx="4">
                  <c:v>1762.55551915719</c:v>
                </c:pt>
                <c:pt idx="5">
                  <c:v>10136.4166423498</c:v>
                </c:pt>
                <c:pt idx="6">
                  <c:v>36439.3842091523</c:v>
                </c:pt>
                <c:pt idx="7">
                  <c:v>49490.3472561571</c:v>
                </c:pt>
                <c:pt idx="8">
                  <c:v>40394.3827291019</c:v>
                </c:pt>
                <c:pt idx="9">
                  <c:v>43325.718645917</c:v>
                </c:pt>
                <c:pt idx="10">
                  <c:v>5971.73898907453</c:v>
                </c:pt>
                <c:pt idx="11">
                  <c:v>15708.7870295234</c:v>
                </c:pt>
                <c:pt idx="12">
                  <c:v>33201.5863123806</c:v>
                </c:pt>
                <c:pt idx="13">
                  <c:v>21161.0141434051</c:v>
                </c:pt>
                <c:pt idx="14">
                  <c:v>13255.2802198764</c:v>
                </c:pt>
                <c:pt idx="15">
                  <c:v>26463.2941284731</c:v>
                </c:pt>
                <c:pt idx="16">
                  <c:v>6822.77898581569</c:v>
                </c:pt>
              </c:numCache>
            </c:numRef>
          </c:val>
        </c:ser>
        <c:ser>
          <c:idx val="1"/>
          <c:order val="1"/>
          <c:tx>
            <c:strRef>
              <c:f>GráficosT!$T$6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GráficosT!$T$7:$T$23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1119.50731518132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gapWidth val="150"/>
        <c:overlap val="0"/>
        <c:axId val="85072926"/>
        <c:axId val="66944878"/>
      </c:barChart>
      <c:catAx>
        <c:axId val="85072926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6944878"/>
        <c:crossesAt val="0"/>
        <c:auto val="1"/>
        <c:lblAlgn val="ctr"/>
        <c:lblOffset val="100"/>
      </c:catAx>
      <c:valAx>
        <c:axId val="6694487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072926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646604632746"/>
          <c:y val="0.911917098445596"/>
          <c:w val="0.393387448030093"/>
          <c:h val="0.050086355785837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66157118170942"/>
          <c:y val="0.0465805632013551"/>
          <c:w val="0.979263591652266"/>
          <c:h val="0.893288164302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GráficosT!$U$6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GráficosT!$U$7:$U$23</c:f>
              <c:numCache>
                <c:formatCode>General</c:formatCode>
                <c:ptCount val="17"/>
                <c:pt idx="0">
                  <c:v>29209.081443326</c:v>
                </c:pt>
                <c:pt idx="1">
                  <c:v>24452.5997919252</c:v>
                </c:pt>
                <c:pt idx="2">
                  <c:v>10734.7995860995</c:v>
                </c:pt>
                <c:pt idx="3">
                  <c:v>6891.38944547042</c:v>
                </c:pt>
                <c:pt idx="4">
                  <c:v>12113.2795937968</c:v>
                </c:pt>
                <c:pt idx="5">
                  <c:v>8307.53618559699</c:v>
                </c:pt>
                <c:pt idx="6">
                  <c:v>32030.6105118784</c:v>
                </c:pt>
                <c:pt idx="7">
                  <c:v>33118.0180547185</c:v>
                </c:pt>
                <c:pt idx="8">
                  <c:v>34179.7878030578</c:v>
                </c:pt>
                <c:pt idx="9">
                  <c:v>42107.5700664326</c:v>
                </c:pt>
                <c:pt idx="10">
                  <c:v>9083.70463903769</c:v>
                </c:pt>
                <c:pt idx="11">
                  <c:v>15450.575686221</c:v>
                </c:pt>
                <c:pt idx="12">
                  <c:v>53113.5573779553</c:v>
                </c:pt>
                <c:pt idx="13">
                  <c:v>16730.0523785824</c:v>
                </c:pt>
                <c:pt idx="14">
                  <c:v>10108.1356021735</c:v>
                </c:pt>
                <c:pt idx="15">
                  <c:v>26556.3560299061</c:v>
                </c:pt>
                <c:pt idx="16">
                  <c:v>6176.01783853776</c:v>
                </c:pt>
              </c:numCache>
            </c:numRef>
          </c:val>
        </c:ser>
        <c:ser>
          <c:idx val="1"/>
          <c:order val="1"/>
          <c:tx>
            <c:strRef>
              <c:f>GráficosT!$V$6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GráficosT!$V$7:$V$23</c:f>
              <c:numCache>
                <c:formatCode>General</c:formatCode>
                <c:ptCount val="17"/>
                <c:pt idx="0">
                  <c:v>28760.7771465249</c:v>
                </c:pt>
                <c:pt idx="1">
                  <c:v>23590.3246632383</c:v>
                </c:pt>
                <c:pt idx="2">
                  <c:v>9089.82872476561</c:v>
                </c:pt>
                <c:pt idx="3">
                  <c:v>6616.29388193612</c:v>
                </c:pt>
                <c:pt idx="4">
                  <c:v>11616.6852144416</c:v>
                </c:pt>
                <c:pt idx="5">
                  <c:v>7810.92674133787</c:v>
                </c:pt>
                <c:pt idx="6">
                  <c:v>30739.2808246831</c:v>
                </c:pt>
                <c:pt idx="7">
                  <c:v>33487.0251799839</c:v>
                </c:pt>
                <c:pt idx="8">
                  <c:v>34108.5249840385</c:v>
                </c:pt>
                <c:pt idx="9">
                  <c:v>42493.1230752537</c:v>
                </c:pt>
                <c:pt idx="10">
                  <c:v>8933.23668195717</c:v>
                </c:pt>
                <c:pt idx="11">
                  <c:v>12969.0227413499</c:v>
                </c:pt>
                <c:pt idx="12">
                  <c:v>53815.7516960612</c:v>
                </c:pt>
                <c:pt idx="13">
                  <c:v>16335.5347269357</c:v>
                </c:pt>
                <c:pt idx="14">
                  <c:v>10683.4885143331</c:v>
                </c:pt>
                <c:pt idx="15">
                  <c:v>26172.5877601824</c:v>
                </c:pt>
                <c:pt idx="16">
                  <c:v>6240.90662064303</c:v>
                </c:pt>
              </c:numCache>
            </c:numRef>
          </c:val>
        </c:ser>
        <c:gapWidth val="150"/>
        <c:overlap val="0"/>
        <c:axId val="93609260"/>
        <c:axId val="86016320"/>
      </c:barChart>
      <c:catAx>
        <c:axId val="93609260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016320"/>
        <c:crossesAt val="0"/>
        <c:auto val="1"/>
        <c:lblAlgn val="ctr"/>
        <c:lblOffset val="100"/>
      </c:catAx>
      <c:valAx>
        <c:axId val="8601632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360926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5806194337365"/>
          <c:y val="0.908215117510057"/>
          <c:w val="0.396185032566795"/>
          <c:h val="0.056002540757992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65584845674924"/>
          <c:y val="0.0483580746738642"/>
          <c:w val="0.97933501125977"/>
          <c:h val="0.89709851551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GráficosT!$W$6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GráficosT!$W$7:$W$23</c:f>
              <c:numCache>
                <c:formatCode>General</c:formatCode>
                <c:ptCount val="17"/>
                <c:pt idx="0">
                  <c:v>200666.152210669</c:v>
                </c:pt>
                <c:pt idx="1">
                  <c:v>43837.63912</c:v>
                </c:pt>
                <c:pt idx="2">
                  <c:v>34615.2646169093</c:v>
                </c:pt>
                <c:pt idx="3">
                  <c:v>18642.2899559975</c:v>
                </c:pt>
                <c:pt idx="4">
                  <c:v>34.8125138047392</c:v>
                </c:pt>
                <c:pt idx="5">
                  <c:v>24957.3629444557</c:v>
                </c:pt>
                <c:pt idx="6">
                  <c:v>100323.402471</c:v>
                </c:pt>
                <c:pt idx="7">
                  <c:v>76990.297199</c:v>
                </c:pt>
                <c:pt idx="8">
                  <c:v>212753.370137647</c:v>
                </c:pt>
                <c:pt idx="9">
                  <c:v>159077.017465993</c:v>
                </c:pt>
                <c:pt idx="10">
                  <c:v>22239.179005</c:v>
                </c:pt>
                <c:pt idx="11">
                  <c:v>74911.1821235455</c:v>
                </c:pt>
                <c:pt idx="12">
                  <c:v>80270.152245</c:v>
                </c:pt>
                <c:pt idx="13">
                  <c:v>36753.9429140074</c:v>
                </c:pt>
                <c:pt idx="14">
                  <c:v>20273.291025</c:v>
                </c:pt>
                <c:pt idx="15">
                  <c:v>57059.0113070226</c:v>
                </c:pt>
                <c:pt idx="16">
                  <c:v>8430.696111</c:v>
                </c:pt>
              </c:numCache>
            </c:numRef>
          </c:val>
        </c:ser>
        <c:ser>
          <c:idx val="1"/>
          <c:order val="1"/>
          <c:tx>
            <c:strRef>
              <c:f>GráficosT!$X$6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GráficosT!$R$7:$R$23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GráficosT!$X$7:$X$23</c:f>
              <c:numCache>
                <c:formatCode>General</c:formatCode>
                <c:ptCount val="17"/>
                <c:pt idx="0">
                  <c:v>200218.814769019</c:v>
                </c:pt>
                <c:pt idx="1">
                  <c:v>43226.2249480381</c:v>
                </c:pt>
                <c:pt idx="2">
                  <c:v>33909.1455858266</c:v>
                </c:pt>
                <c:pt idx="3">
                  <c:v>19376.3863568407</c:v>
                </c:pt>
                <c:pt idx="4">
                  <c:v>33.4960858595365</c:v>
                </c:pt>
                <c:pt idx="5">
                  <c:v>24538.7283899256</c:v>
                </c:pt>
                <c:pt idx="6">
                  <c:v>99850.8783005089</c:v>
                </c:pt>
                <c:pt idx="7">
                  <c:v>77607.4065011609</c:v>
                </c:pt>
                <c:pt idx="8">
                  <c:v>209336.841801862</c:v>
                </c:pt>
                <c:pt idx="9">
                  <c:v>157465.69957557</c:v>
                </c:pt>
                <c:pt idx="10">
                  <c:v>21733.6526131683</c:v>
                </c:pt>
                <c:pt idx="11">
                  <c:v>74982.5455226455</c:v>
                </c:pt>
                <c:pt idx="12">
                  <c:v>80260.9847695984</c:v>
                </c:pt>
                <c:pt idx="13">
                  <c:v>37898.019365488</c:v>
                </c:pt>
                <c:pt idx="14">
                  <c:v>20812.5429982631</c:v>
                </c:pt>
                <c:pt idx="15">
                  <c:v>57333.5431602707</c:v>
                </c:pt>
                <c:pt idx="16">
                  <c:v>8557.54711101049</c:v>
                </c:pt>
              </c:numCache>
            </c:numRef>
          </c:val>
        </c:ser>
        <c:gapWidth val="150"/>
        <c:overlap val="0"/>
        <c:axId val="40501893"/>
        <c:axId val="83247453"/>
      </c:barChart>
      <c:catAx>
        <c:axId val="40501893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3247453"/>
        <c:crossesAt val="0"/>
        <c:auto val="1"/>
        <c:lblAlgn val="ctr"/>
        <c:lblOffset val="100"/>
      </c:catAx>
      <c:valAx>
        <c:axId val="8324745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5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050189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9384024374089"/>
          <c:y val="0.908457040035987"/>
          <c:w val="0.394820506027288"/>
          <c:h val="0.055443094916779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94069243906226"/>
          <c:y val="0.0452631578947368"/>
          <c:w val="0.976478807638565"/>
          <c:h val="0.895578947368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'GráficosT(2)'!$K$6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'GráficosT(2)'!$K$7:$K$23</c:f>
              <c:numCache>
                <c:formatCode>General</c:formatCode>
                <c:ptCount val="17"/>
                <c:pt idx="0">
                  <c:v>29209.081443326</c:v>
                </c:pt>
                <c:pt idx="1">
                  <c:v>24452.5997919252</c:v>
                </c:pt>
                <c:pt idx="2">
                  <c:v>10734.7995860995</c:v>
                </c:pt>
                <c:pt idx="3">
                  <c:v>6891.38944547042</c:v>
                </c:pt>
                <c:pt idx="4">
                  <c:v>12113.2795937968</c:v>
                </c:pt>
                <c:pt idx="5">
                  <c:v>8307.53618559699</c:v>
                </c:pt>
                <c:pt idx="6">
                  <c:v>32030.6105118784</c:v>
                </c:pt>
                <c:pt idx="7">
                  <c:v>33118.0180547185</c:v>
                </c:pt>
                <c:pt idx="8">
                  <c:v>34179.7878030578</c:v>
                </c:pt>
                <c:pt idx="9">
                  <c:v>42107.5700664326</c:v>
                </c:pt>
                <c:pt idx="10">
                  <c:v>9083.70463903769</c:v>
                </c:pt>
                <c:pt idx="11">
                  <c:v>15450.575686221</c:v>
                </c:pt>
                <c:pt idx="12">
                  <c:v>53113.5573779553</c:v>
                </c:pt>
                <c:pt idx="13">
                  <c:v>16730.0523785824</c:v>
                </c:pt>
                <c:pt idx="14">
                  <c:v>10108.1356021735</c:v>
                </c:pt>
                <c:pt idx="15">
                  <c:v>26556.3560299061</c:v>
                </c:pt>
                <c:pt idx="16">
                  <c:v>6176.01783853776</c:v>
                </c:pt>
              </c:numCache>
            </c:numRef>
          </c:val>
        </c:ser>
        <c:ser>
          <c:idx val="1"/>
          <c:order val="1"/>
          <c:tx>
            <c:strRef>
              <c:f>'GráficosT(2)'!$L$6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'GráficosT(2)'!$L$7:$L$23</c:f>
              <c:numCache>
                <c:formatCode>General</c:formatCode>
                <c:ptCount val="17"/>
                <c:pt idx="0">
                  <c:v>28758.4931160966</c:v>
                </c:pt>
                <c:pt idx="1">
                  <c:v>23588.4512430915</c:v>
                </c:pt>
                <c:pt idx="2">
                  <c:v>9089.10685813143</c:v>
                </c:pt>
                <c:pt idx="3">
                  <c:v>6615.76845049622</c:v>
                </c:pt>
                <c:pt idx="4">
                  <c:v>11630.752770254</c:v>
                </c:pt>
                <c:pt idx="5">
                  <c:v>7810.30643840727</c:v>
                </c:pt>
                <c:pt idx="6">
                  <c:v>30736.8396718454</c:v>
                </c:pt>
                <c:pt idx="7">
                  <c:v>33484.3658156672</c:v>
                </c:pt>
                <c:pt idx="8">
                  <c:v>34105.8162634594</c:v>
                </c:pt>
                <c:pt idx="9">
                  <c:v>42489.7484937672</c:v>
                </c:pt>
                <c:pt idx="10">
                  <c:v>8932.52725104366</c:v>
                </c:pt>
                <c:pt idx="11">
                  <c:v>12967.9928094251</c:v>
                </c:pt>
                <c:pt idx="12">
                  <c:v>53811.4779306561</c:v>
                </c:pt>
                <c:pt idx="13">
                  <c:v>16334.2374442444</c:v>
                </c:pt>
                <c:pt idx="14">
                  <c:v>10682.6400875773</c:v>
                </c:pt>
                <c:pt idx="15">
                  <c:v>26170.5092702123</c:v>
                </c:pt>
                <c:pt idx="16">
                  <c:v>6240.41100049518</c:v>
                </c:pt>
              </c:numCache>
            </c:numRef>
          </c:val>
        </c:ser>
        <c:gapWidth val="150"/>
        <c:overlap val="0"/>
        <c:axId val="29967581"/>
        <c:axId val="35361777"/>
      </c:barChart>
      <c:catAx>
        <c:axId val="29967581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5361777"/>
        <c:crossesAt val="0"/>
        <c:auto val="1"/>
        <c:lblAlgn val="ctr"/>
        <c:lblOffset val="100"/>
      </c:catAx>
      <c:valAx>
        <c:axId val="3536177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9967581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0566682192206"/>
          <c:y val="0.914210526315789"/>
          <c:w val="0.388837137090514"/>
          <c:h val="0.051894736842105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85040298800865"/>
          <c:y val="0.0437948388478424"/>
          <c:w val="0.947578795622829"/>
          <c:h val="0.95620516115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GráficosT!$AN$7:$AN$23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1119.50731518132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GráficosT!$AP$7:$AP$23</c:f>
              <c:numCache>
                <c:formatCode>General</c:formatCode>
                <c:ptCount val="17"/>
                <c:pt idx="0">
                  <c:v>28760.7771465249</c:v>
                </c:pt>
                <c:pt idx="1">
                  <c:v>23590.3246632383</c:v>
                </c:pt>
                <c:pt idx="2">
                  <c:v>9089.82872476561</c:v>
                </c:pt>
                <c:pt idx="3">
                  <c:v>6616.29388193612</c:v>
                </c:pt>
                <c:pt idx="4">
                  <c:v>11616.6852144416</c:v>
                </c:pt>
                <c:pt idx="5">
                  <c:v>7810.92674133787</c:v>
                </c:pt>
                <c:pt idx="6">
                  <c:v>30739.2808246831</c:v>
                </c:pt>
                <c:pt idx="7">
                  <c:v>33487.0251799839</c:v>
                </c:pt>
                <c:pt idx="8">
                  <c:v>34108.5249840385</c:v>
                </c:pt>
                <c:pt idx="9">
                  <c:v>42493.1230752537</c:v>
                </c:pt>
                <c:pt idx="10">
                  <c:v>8933.23668195717</c:v>
                </c:pt>
                <c:pt idx="11">
                  <c:v>12969.0227413499</c:v>
                </c:pt>
                <c:pt idx="12">
                  <c:v>53815.7516960612</c:v>
                </c:pt>
                <c:pt idx="13">
                  <c:v>16335.5347269357</c:v>
                </c:pt>
                <c:pt idx="14">
                  <c:v>10683.4885143331</c:v>
                </c:pt>
                <c:pt idx="15">
                  <c:v>26172.5877601824</c:v>
                </c:pt>
                <c:pt idx="16">
                  <c:v>6240.90662064303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GráficosT!$AR$7:$AR$23</c:f>
              <c:numCache>
                <c:formatCode>General</c:formatCode>
                <c:ptCount val="17"/>
                <c:pt idx="0">
                  <c:v>343.272920721865</c:v>
                </c:pt>
                <c:pt idx="1">
                  <c:v>-1926.94201390242</c:v>
                </c:pt>
                <c:pt idx="2">
                  <c:v>4609.62329371434</c:v>
                </c:pt>
                <c:pt idx="3">
                  <c:v>-6132.73539227225</c:v>
                </c:pt>
                <c:pt idx="4">
                  <c:v>-10497.1778992602</c:v>
                </c:pt>
                <c:pt idx="5">
                  <c:v>1794.88989518786</c:v>
                </c:pt>
                <c:pt idx="6">
                  <c:v>5075.76569688109</c:v>
                </c:pt>
                <c:pt idx="7">
                  <c:v>15456.67646537</c:v>
                </c:pt>
                <c:pt idx="8">
                  <c:v>5339.26731327337</c:v>
                </c:pt>
                <c:pt idx="9">
                  <c:v>1559.80400510867</c:v>
                </c:pt>
                <c:pt idx="10">
                  <c:v>-3033.91293566719</c:v>
                </c:pt>
                <c:pt idx="11">
                  <c:v>3715.86950831865</c:v>
                </c:pt>
                <c:pt idx="12">
                  <c:v>-22356.0369574655</c:v>
                </c:pt>
                <c:pt idx="13">
                  <c:v>4261.0048765992</c:v>
                </c:pt>
                <c:pt idx="14">
                  <c:v>1823.03043664729</c:v>
                </c:pt>
                <c:pt idx="15">
                  <c:v>-575.537666726377</c:v>
                </c:pt>
                <c:pt idx="16">
                  <c:v>543.138453471774</c:v>
                </c:pt>
              </c:numCache>
            </c:numRef>
          </c:val>
        </c:ser>
        <c:gapWidth val="150"/>
        <c:overlap val="0"/>
        <c:axId val="704103"/>
        <c:axId val="1498808"/>
      </c:barChart>
      <c:catAx>
        <c:axId val="704103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498808"/>
        <c:crossesAt val="0"/>
        <c:auto val="1"/>
        <c:lblAlgn val="ctr"/>
        <c:lblOffset val="100"/>
      </c:catAx>
      <c:valAx>
        <c:axId val="14988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0410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75715877072276"/>
          <c:y val="0.0459363957597173"/>
          <c:w val="0.376777406460913"/>
          <c:h val="0.037691401648998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8537611783272"/>
          <c:y val="0.0436305732484076"/>
          <c:w val="0.947264597580221"/>
          <c:h val="0.9563694267515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GráficosT!$AN$34:$AN$50</c:f>
              <c:numCache>
                <c:formatCode>General</c:formatCode>
                <c:ptCount val="17"/>
                <c:pt idx="0">
                  <c:v>26361.4127264231</c:v>
                </c:pt>
                <c:pt idx="1">
                  <c:v>20951.3788029316</c:v>
                </c:pt>
                <c:pt idx="2">
                  <c:v>12824.0997208855</c:v>
                </c:pt>
                <c:pt idx="3">
                  <c:v>434.104473166593</c:v>
                </c:pt>
                <c:pt idx="4">
                  <c:v>1115.09819372185</c:v>
                </c:pt>
                <c:pt idx="5">
                  <c:v>9008.63299756182</c:v>
                </c:pt>
                <c:pt idx="6">
                  <c:v>36114.6989193156</c:v>
                </c:pt>
                <c:pt idx="7">
                  <c:v>43270.7426983042</c:v>
                </c:pt>
                <c:pt idx="8">
                  <c:v>39062.069977216</c:v>
                </c:pt>
                <c:pt idx="9">
                  <c:v>38530.7828955412</c:v>
                </c:pt>
                <c:pt idx="10">
                  <c:v>5992.57057676037</c:v>
                </c:pt>
                <c:pt idx="11">
                  <c:v>15735.4456405251</c:v>
                </c:pt>
                <c:pt idx="12">
                  <c:v>27403.4359096962</c:v>
                </c:pt>
                <c:pt idx="13">
                  <c:v>18708.0179132364</c:v>
                </c:pt>
                <c:pt idx="14">
                  <c:v>13736.7365692165</c:v>
                </c:pt>
                <c:pt idx="15">
                  <c:v>24356.0178199705</c:v>
                </c:pt>
                <c:pt idx="16">
                  <c:v>6283.54455092433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GráficosT!$AP$34:$AP$50</c:f>
              <c:numCache>
                <c:formatCode>General</c:formatCode>
                <c:ptCount val="17"/>
                <c:pt idx="0">
                  <c:v>27219.536475533</c:v>
                </c:pt>
                <c:pt idx="1">
                  <c:v>23648.1477942595</c:v>
                </c:pt>
                <c:pt idx="2">
                  <c:v>8606.58804801414</c:v>
                </c:pt>
                <c:pt idx="3">
                  <c:v>6453.99460581131</c:v>
                </c:pt>
                <c:pt idx="4">
                  <c:v>10837.6444319581</c:v>
                </c:pt>
                <c:pt idx="5">
                  <c:v>7449.21648928364</c:v>
                </c:pt>
                <c:pt idx="6">
                  <c:v>27392.0838332442</c:v>
                </c:pt>
                <c:pt idx="7">
                  <c:v>30834.3371648253</c:v>
                </c:pt>
                <c:pt idx="8">
                  <c:v>33674.0573460013</c:v>
                </c:pt>
                <c:pt idx="9">
                  <c:v>39209.8619234643</c:v>
                </c:pt>
                <c:pt idx="10">
                  <c:v>9222.11047885182</c:v>
                </c:pt>
                <c:pt idx="11">
                  <c:v>12563.2478938745</c:v>
                </c:pt>
                <c:pt idx="12">
                  <c:v>46383.0183073094</c:v>
                </c:pt>
                <c:pt idx="13">
                  <c:v>15416.3181306126</c:v>
                </c:pt>
                <c:pt idx="14">
                  <c:v>11887.5835343563</c:v>
                </c:pt>
                <c:pt idx="15">
                  <c:v>23234.040064209</c:v>
                </c:pt>
                <c:pt idx="16">
                  <c:v>5857.0038637885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val>
            <c:numRef>
              <c:f>GráficosT!$AR$34:$AR$50</c:f>
              <c:numCache>
                <c:formatCode>General</c:formatCode>
                <c:ptCount val="17"/>
                <c:pt idx="0">
                  <c:v>-858.123749109953</c:v>
                </c:pt>
                <c:pt idx="1">
                  <c:v>-2696.76899132788</c:v>
                </c:pt>
                <c:pt idx="2">
                  <c:v>4217.51167287137</c:v>
                </c:pt>
                <c:pt idx="3">
                  <c:v>-6019.89013264471</c:v>
                </c:pt>
                <c:pt idx="4">
                  <c:v>-9722.54623823626</c:v>
                </c:pt>
                <c:pt idx="5">
                  <c:v>1559.41650827818</c:v>
                </c:pt>
                <c:pt idx="6">
                  <c:v>8722.61508607134</c:v>
                </c:pt>
                <c:pt idx="7">
                  <c:v>12436.405533479</c:v>
                </c:pt>
                <c:pt idx="8">
                  <c:v>5388.01263121478</c:v>
                </c:pt>
                <c:pt idx="9">
                  <c:v>-679.079027923093</c:v>
                </c:pt>
                <c:pt idx="10">
                  <c:v>-3229.53990209145</c:v>
                </c:pt>
                <c:pt idx="11">
                  <c:v>3172.19774665061</c:v>
                </c:pt>
                <c:pt idx="12">
                  <c:v>-18979.5823976132</c:v>
                </c:pt>
                <c:pt idx="13">
                  <c:v>3291.69978262384</c:v>
                </c:pt>
                <c:pt idx="14">
                  <c:v>1849.15303486019</c:v>
                </c:pt>
                <c:pt idx="15">
                  <c:v>1121.97775576151</c:v>
                </c:pt>
                <c:pt idx="16">
                  <c:v>426.540687135836</c:v>
                </c:pt>
              </c:numCache>
            </c:numRef>
          </c:val>
        </c:ser>
        <c:gapWidth val="150"/>
        <c:overlap val="0"/>
        <c:axId val="49014448"/>
        <c:axId val="57069022"/>
      </c:barChart>
      <c:catAx>
        <c:axId val="49014448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7069022"/>
        <c:crossesAt val="0"/>
        <c:auto val="1"/>
        <c:lblAlgn val="ctr"/>
        <c:lblOffset val="100"/>
      </c:catAx>
      <c:valAx>
        <c:axId val="5706902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01444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4425302472383"/>
          <c:y val="0.0457537154989384"/>
          <c:w val="0.41984481851657"/>
          <c:h val="0.037367303609341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7107978857287"/>
          <c:y val="0.0406776505631574"/>
          <c:w val="0.966524037251447"/>
          <c:h val="0.8682863259797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GráficosT!$BM$6</c:f>
              <c:strCache>
                <c:ptCount val="1"/>
                <c:pt idx="0">
                  <c:v>Valor de interpolación (y)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GráficosT!$BM$7:$BM$74</c:f>
              <c:numCache>
                <c:formatCode>General</c:formatCode>
                <c:ptCount val="68"/>
                <c:pt idx="0">
                  <c:v>7271.78362181737</c:v>
                </c:pt>
                <c:pt idx="1">
                  <c:v>8469.37366453747</c:v>
                </c:pt>
                <c:pt idx="2">
                  <c:v>7333.81019773514</c:v>
                </c:pt>
                <c:pt idx="3">
                  <c:v>7442.59526934478</c:v>
                </c:pt>
                <c:pt idx="4">
                  <c:v>5774.64667059635</c:v>
                </c:pt>
                <c:pt idx="5">
                  <c:v>4738.34075619687</c:v>
                </c:pt>
                <c:pt idx="6">
                  <c:v>5465.45375843126</c:v>
                </c:pt>
                <c:pt idx="7">
                  <c:v>5486.68953536568</c:v>
                </c:pt>
                <c:pt idx="8">
                  <c:v>3338.10073132515</c:v>
                </c:pt>
                <c:pt idx="9">
                  <c:v>3592.37477667833</c:v>
                </c:pt>
                <c:pt idx="10">
                  <c:v>3754.875619202</c:v>
                </c:pt>
                <c:pt idx="11">
                  <c:v>2981.2776698985</c:v>
                </c:pt>
                <c:pt idx="12">
                  <c:v>140.551860564294</c:v>
                </c:pt>
                <c:pt idx="13">
                  <c:v>155.61043058704</c:v>
                </c:pt>
                <c:pt idx="14">
                  <c:v>162.941560620982</c:v>
                </c:pt>
                <c:pt idx="15">
                  <c:v>121.361101430534</c:v>
                </c:pt>
                <c:pt idx="16">
                  <c:v>388.848952585895</c:v>
                </c:pt>
                <c:pt idx="17">
                  <c:v>433.225156243474</c:v>
                </c:pt>
                <c:pt idx="18">
                  <c:v>469.600200869781</c:v>
                </c:pt>
                <c:pt idx="19">
                  <c:v>470.881209458035</c:v>
                </c:pt>
                <c:pt idx="20">
                  <c:v>2165.62854605451</c:v>
                </c:pt>
                <c:pt idx="21">
                  <c:v>2311.4000613437</c:v>
                </c:pt>
                <c:pt idx="22">
                  <c:v>2800.94687912667</c:v>
                </c:pt>
                <c:pt idx="23">
                  <c:v>2858.4411558249</c:v>
                </c:pt>
                <c:pt idx="24">
                  <c:v>8870.12196696319</c:v>
                </c:pt>
                <c:pt idx="25">
                  <c:v>8835.35282481683</c:v>
                </c:pt>
                <c:pt idx="26">
                  <c:v>8849.07748619039</c:v>
                </c:pt>
                <c:pt idx="27">
                  <c:v>9884.83193118192</c:v>
                </c:pt>
                <c:pt idx="28">
                  <c:v>11073.5560518711</c:v>
                </c:pt>
                <c:pt idx="29">
                  <c:v>12773.5391962985</c:v>
                </c:pt>
                <c:pt idx="30">
                  <c:v>13357.9084021954</c:v>
                </c:pt>
                <c:pt idx="31">
                  <c:v>12285.3436057921</c:v>
                </c:pt>
                <c:pt idx="32">
                  <c:v>10001.4260324889</c:v>
                </c:pt>
                <c:pt idx="33">
                  <c:v>10174.6154698909</c:v>
                </c:pt>
                <c:pt idx="34">
                  <c:v>9931.19252792031</c:v>
                </c:pt>
                <c:pt idx="35">
                  <c:v>10287.1486988019</c:v>
                </c:pt>
                <c:pt idx="36">
                  <c:v>9969.57068457265</c:v>
                </c:pt>
                <c:pt idx="37">
                  <c:v>11991.9189452903</c:v>
                </c:pt>
                <c:pt idx="38">
                  <c:v>11269.5909379915</c:v>
                </c:pt>
                <c:pt idx="39">
                  <c:v>10094.6380780625</c:v>
                </c:pt>
                <c:pt idx="40">
                  <c:v>1304.06408750782</c:v>
                </c:pt>
                <c:pt idx="41">
                  <c:v>1609.31491945268</c:v>
                </c:pt>
                <c:pt idx="42">
                  <c:v>1480.14744085281</c:v>
                </c:pt>
                <c:pt idx="43">
                  <c:v>1578.21254126122</c:v>
                </c:pt>
                <c:pt idx="44">
                  <c:v>3894.16444544565</c:v>
                </c:pt>
                <c:pt idx="45">
                  <c:v>4053.8807093355</c:v>
                </c:pt>
                <c:pt idx="46">
                  <c:v>3643.34731075215</c:v>
                </c:pt>
                <c:pt idx="47">
                  <c:v>4117.39456399006</c:v>
                </c:pt>
                <c:pt idx="48">
                  <c:v>7269.36662372139</c:v>
                </c:pt>
                <c:pt idx="49">
                  <c:v>8997.00737951764</c:v>
                </c:pt>
                <c:pt idx="50">
                  <c:v>8147.36055105731</c:v>
                </c:pt>
                <c:pt idx="51">
                  <c:v>8787.85175808421</c:v>
                </c:pt>
                <c:pt idx="52">
                  <c:v>5037.39868224942</c:v>
                </c:pt>
                <c:pt idx="53">
                  <c:v>6077.52282127272</c:v>
                </c:pt>
                <c:pt idx="54">
                  <c:v>5341.33106053545</c:v>
                </c:pt>
                <c:pt idx="55">
                  <c:v>4704.76157934749</c:v>
                </c:pt>
                <c:pt idx="56">
                  <c:v>3578.24155363113</c:v>
                </c:pt>
                <c:pt idx="57">
                  <c:v>3499.54630314387</c:v>
                </c:pt>
                <c:pt idx="58">
                  <c:v>3420.06745495972</c:v>
                </c:pt>
                <c:pt idx="59">
                  <c:v>2757.42490814164</c:v>
                </c:pt>
                <c:pt idx="60">
                  <c:v>5674.28898087925</c:v>
                </c:pt>
                <c:pt idx="61">
                  <c:v>7330.67157638439</c:v>
                </c:pt>
                <c:pt idx="62">
                  <c:v>6280.28261338113</c:v>
                </c:pt>
                <c:pt idx="63">
                  <c:v>7178.05095782836</c:v>
                </c:pt>
                <c:pt idx="64">
                  <c:v>1549.61616339379</c:v>
                </c:pt>
                <c:pt idx="65">
                  <c:v>1671.39946837818</c:v>
                </c:pt>
                <c:pt idx="66">
                  <c:v>1628.09332993045</c:v>
                </c:pt>
                <c:pt idx="67">
                  <c:v>1973.67002411328</c:v>
                </c:pt>
              </c:numCache>
            </c:numRef>
          </c:val>
        </c:ser>
        <c:ser>
          <c:idx val="1"/>
          <c:order val="1"/>
          <c:tx>
            <c:strRef>
              <c:f>GráficosT!$BN$6</c:f>
              <c:strCache>
                <c:ptCount val="1"/>
                <c:pt idx="0">
                  <c:v>valor de predicción (y*)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GráficosT!$BN$7:$BN$74</c:f>
              <c:numCache>
                <c:formatCode>General</c:formatCode>
                <c:ptCount val="68"/>
                <c:pt idx="0">
                  <c:v>6933.18284920873</c:v>
                </c:pt>
                <c:pt idx="1">
                  <c:v>8081.28487146814</c:v>
                </c:pt>
                <c:pt idx="2">
                  <c:v>6992.64630056081</c:v>
                </c:pt>
                <c:pt idx="3">
                  <c:v>7096.93604600907</c:v>
                </c:pt>
                <c:pt idx="4">
                  <c:v>5826.76504907932</c:v>
                </c:pt>
                <c:pt idx="5">
                  <c:v>4783.97430164444</c:v>
                </c:pt>
                <c:pt idx="6">
                  <c:v>5515.63731787743</c:v>
                </c:pt>
                <c:pt idx="7">
                  <c:v>5537.00598073471</c:v>
                </c:pt>
                <c:pt idx="8">
                  <c:v>3346.09339715577</c:v>
                </c:pt>
                <c:pt idx="9">
                  <c:v>3601.05733918715</c:v>
                </c:pt>
                <c:pt idx="10">
                  <c:v>3763.99907921299</c:v>
                </c:pt>
                <c:pt idx="11">
                  <c:v>2988.30220292405</c:v>
                </c:pt>
                <c:pt idx="12">
                  <c:v>116.711697014483</c:v>
                </c:pt>
                <c:pt idx="13">
                  <c:v>130.49530254434</c:v>
                </c:pt>
                <c:pt idx="14">
                  <c:v>137.20572752648</c:v>
                </c:pt>
                <c:pt idx="15">
                  <c:v>99.1457625785634</c:v>
                </c:pt>
                <c:pt idx="16">
                  <c:v>281.605422045651</c:v>
                </c:pt>
                <c:pt idx="17">
                  <c:v>279.798951532626</c:v>
                </c:pt>
                <c:pt idx="18">
                  <c:v>285.322761255286</c:v>
                </c:pt>
                <c:pt idx="19">
                  <c:v>272.78018034776</c:v>
                </c:pt>
                <c:pt idx="20">
                  <c:v>2047.41882344281</c:v>
                </c:pt>
                <c:pt idx="21">
                  <c:v>2187.47766401131</c:v>
                </c:pt>
                <c:pt idx="22">
                  <c:v>2657.83951465583</c:v>
                </c:pt>
                <c:pt idx="23">
                  <c:v>2713.08063441578</c:v>
                </c:pt>
                <c:pt idx="24">
                  <c:v>8717.28895505714</c:v>
                </c:pt>
                <c:pt idx="25">
                  <c:v>8682.99139145909</c:v>
                </c:pt>
                <c:pt idx="26">
                  <c:v>8696.52990340569</c:v>
                </c:pt>
                <c:pt idx="27">
                  <c:v>9718.23627164228</c:v>
                </c:pt>
                <c:pt idx="28">
                  <c:v>10946.3479106728</c:v>
                </c:pt>
                <c:pt idx="29">
                  <c:v>12633.9599968603</c:v>
                </c:pt>
                <c:pt idx="30">
                  <c:v>13214.0766514873</c:v>
                </c:pt>
                <c:pt idx="31">
                  <c:v>12149.3170863334</c:v>
                </c:pt>
                <c:pt idx="32">
                  <c:v>9766.88391952703</c:v>
                </c:pt>
                <c:pt idx="33">
                  <c:v>9936.32064718046</c:v>
                </c:pt>
                <c:pt idx="34">
                  <c:v>9698.17225116987</c:v>
                </c:pt>
                <c:pt idx="35">
                  <c:v>10046.4154794345</c:v>
                </c:pt>
                <c:pt idx="36">
                  <c:v>10139.7258270513</c:v>
                </c:pt>
                <c:pt idx="37">
                  <c:v>12189.4036420606</c:v>
                </c:pt>
                <c:pt idx="38">
                  <c:v>11457.3142584077</c:v>
                </c:pt>
                <c:pt idx="39">
                  <c:v>10266.4833528428</c:v>
                </c:pt>
                <c:pt idx="40">
                  <c:v>1287.26653965776</c:v>
                </c:pt>
                <c:pt idx="41">
                  <c:v>1590.40620292768</c:v>
                </c:pt>
                <c:pt idx="42">
                  <c:v>1462.13206942667</c:v>
                </c:pt>
                <c:pt idx="43">
                  <c:v>1559.51893427788</c:v>
                </c:pt>
                <c:pt idx="44">
                  <c:v>4135.67007620825</c:v>
                </c:pt>
                <c:pt idx="45">
                  <c:v>4307.5741844812</c:v>
                </c:pt>
                <c:pt idx="46">
                  <c:v>3865.71324883845</c:v>
                </c:pt>
                <c:pt idx="47">
                  <c:v>4375.93474014069</c:v>
                </c:pt>
                <c:pt idx="48">
                  <c:v>6870.62317754665</c:v>
                </c:pt>
                <c:pt idx="49">
                  <c:v>8536.72677666659</c:v>
                </c:pt>
                <c:pt idx="50">
                  <c:v>7717.34367625683</c:v>
                </c:pt>
                <c:pt idx="51">
                  <c:v>8335.02110812569</c:v>
                </c:pt>
                <c:pt idx="52">
                  <c:v>4900.07622794476</c:v>
                </c:pt>
                <c:pt idx="53">
                  <c:v>5924.58469225462</c:v>
                </c:pt>
                <c:pt idx="54">
                  <c:v>5199.44558439894</c:v>
                </c:pt>
                <c:pt idx="55">
                  <c:v>4572.43309893657</c:v>
                </c:pt>
                <c:pt idx="56">
                  <c:v>3385.06058679492</c:v>
                </c:pt>
                <c:pt idx="57">
                  <c:v>3308.14823094444</c:v>
                </c:pt>
                <c:pt idx="58">
                  <c:v>3230.47003033798</c:v>
                </c:pt>
                <c:pt idx="59">
                  <c:v>2582.84010290302</c:v>
                </c:pt>
                <c:pt idx="60">
                  <c:v>5490.37104513917</c:v>
                </c:pt>
                <c:pt idx="61">
                  <c:v>7089.32673269561</c:v>
                </c:pt>
                <c:pt idx="62">
                  <c:v>6075.35483326957</c:v>
                </c:pt>
                <c:pt idx="63">
                  <c:v>6941.99748235165</c:v>
                </c:pt>
                <c:pt idx="64">
                  <c:v>1540.53731585878</c:v>
                </c:pt>
                <c:pt idx="65">
                  <c:v>1661.84884639615</c:v>
                </c:pt>
                <c:pt idx="66">
                  <c:v>1618.71047092317</c:v>
                </c:pt>
                <c:pt idx="67">
                  <c:v>1962.94844093671</c:v>
                </c:pt>
              </c:numCache>
            </c:numRef>
          </c:val>
        </c:ser>
        <c:gapWidth val="190"/>
        <c:overlap val="0"/>
        <c:axId val="5087451"/>
        <c:axId val="67128222"/>
      </c:barChart>
      <c:catAx>
        <c:axId val="50874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7128222"/>
        <c:crossesAt val="0"/>
        <c:auto val="1"/>
        <c:lblAlgn val="ctr"/>
        <c:lblOffset val="100"/>
      </c:catAx>
      <c:valAx>
        <c:axId val="6712822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087451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2392818189445"/>
          <c:y val="0.935958298426883"/>
          <c:w val="0.205680006711972"/>
          <c:h val="0.032765521735083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9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7107978857287"/>
          <c:y val="0.0415302590964363"/>
          <c:w val="0.966524037251447"/>
          <c:h val="0.867458610045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GráficosT!$BP$6</c:f>
              <c:strCache>
                <c:ptCount val="1"/>
                <c:pt idx="0">
                  <c:v>Valor de interpolación (y)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GráficosT!$BP$7:$BP$74</c:f>
              <c:numCache>
                <c:formatCode>General</c:formatCode>
                <c:ptCount val="68"/>
                <c:pt idx="0">
                  <c:v>7277.78380166088</c:v>
                </c:pt>
                <c:pt idx="1">
                  <c:v>7300.29086451887</c:v>
                </c:pt>
                <c:pt idx="2">
                  <c:v>7100.64367496151</c:v>
                </c:pt>
                <c:pt idx="3">
                  <c:v>7530.36310218467</c:v>
                </c:pt>
                <c:pt idx="4">
                  <c:v>6145.44889655114</c:v>
                </c:pt>
                <c:pt idx="5">
                  <c:v>5591.49267442408</c:v>
                </c:pt>
                <c:pt idx="6">
                  <c:v>6459.70204872095</c:v>
                </c:pt>
                <c:pt idx="7">
                  <c:v>6255.95617222901</c:v>
                </c:pt>
                <c:pt idx="8">
                  <c:v>2560.18355264388</c:v>
                </c:pt>
                <c:pt idx="9">
                  <c:v>2807.97124676891</c:v>
                </c:pt>
                <c:pt idx="10">
                  <c:v>3047.13540620447</c:v>
                </c:pt>
                <c:pt idx="11">
                  <c:v>2319.50938048227</c:v>
                </c:pt>
                <c:pt idx="12">
                  <c:v>1599.39124821976</c:v>
                </c:pt>
                <c:pt idx="13">
                  <c:v>1759.65530875719</c:v>
                </c:pt>
                <c:pt idx="14">
                  <c:v>1879.5231932135</c:v>
                </c:pt>
                <c:pt idx="15">
                  <c:v>1652.81969527992</c:v>
                </c:pt>
                <c:pt idx="16">
                  <c:v>2823.09688875065</c:v>
                </c:pt>
                <c:pt idx="17">
                  <c:v>3057.84449417757</c:v>
                </c:pt>
                <c:pt idx="18">
                  <c:v>3247.60810977076</c:v>
                </c:pt>
                <c:pt idx="19">
                  <c:v>2984.7301010978</c:v>
                </c:pt>
                <c:pt idx="20">
                  <c:v>1727.71101408466</c:v>
                </c:pt>
                <c:pt idx="21">
                  <c:v>1873.78939316964</c:v>
                </c:pt>
                <c:pt idx="22">
                  <c:v>2363.61167070952</c:v>
                </c:pt>
                <c:pt idx="23">
                  <c:v>2342.42410763316</c:v>
                </c:pt>
                <c:pt idx="24">
                  <c:v>6440.05523325854</c:v>
                </c:pt>
                <c:pt idx="25">
                  <c:v>9037.31364742692</c:v>
                </c:pt>
                <c:pt idx="26">
                  <c:v>7971.66656133815</c:v>
                </c:pt>
                <c:pt idx="27">
                  <c:v>8581.57506985485</c:v>
                </c:pt>
                <c:pt idx="28">
                  <c:v>7361.09369793537</c:v>
                </c:pt>
                <c:pt idx="29">
                  <c:v>8960.5008332076</c:v>
                </c:pt>
                <c:pt idx="30">
                  <c:v>8155.98861860785</c:v>
                </c:pt>
                <c:pt idx="31">
                  <c:v>8640.43490496765</c:v>
                </c:pt>
                <c:pt idx="32">
                  <c:v>9187.51485641923</c:v>
                </c:pt>
                <c:pt idx="33">
                  <c:v>8282.94729468996</c:v>
                </c:pt>
                <c:pt idx="34">
                  <c:v>8197.9527616096</c:v>
                </c:pt>
                <c:pt idx="35">
                  <c:v>8511.37289033894</c:v>
                </c:pt>
                <c:pt idx="36">
                  <c:v>9159.40796029738</c:v>
                </c:pt>
                <c:pt idx="37">
                  <c:v>11982.8622082684</c:v>
                </c:pt>
                <c:pt idx="38">
                  <c:v>11065.3526276676</c:v>
                </c:pt>
                <c:pt idx="39">
                  <c:v>9899.94727019928</c:v>
                </c:pt>
                <c:pt idx="40">
                  <c:v>1930.31384147541</c:v>
                </c:pt>
                <c:pt idx="41">
                  <c:v>2419.58415160267</c:v>
                </c:pt>
                <c:pt idx="42">
                  <c:v>2325.14278406504</c:v>
                </c:pt>
                <c:pt idx="43">
                  <c:v>2408.66386189455</c:v>
                </c:pt>
                <c:pt idx="44">
                  <c:v>3773.51482990498</c:v>
                </c:pt>
                <c:pt idx="45">
                  <c:v>3942.61694457228</c:v>
                </c:pt>
                <c:pt idx="46">
                  <c:v>3690.12904657012</c:v>
                </c:pt>
                <c:pt idx="47">
                  <c:v>4044.31486517359</c:v>
                </c:pt>
                <c:pt idx="48">
                  <c:v>12281.2185201668</c:v>
                </c:pt>
                <c:pt idx="49">
                  <c:v>14463.4475090518</c:v>
                </c:pt>
                <c:pt idx="50">
                  <c:v>13702.2480246641</c:v>
                </c:pt>
                <c:pt idx="51">
                  <c:v>12666.6433240726</c:v>
                </c:pt>
                <c:pt idx="52">
                  <c:v>3769.46010652194</c:v>
                </c:pt>
                <c:pt idx="53">
                  <c:v>4557.34762620803</c:v>
                </c:pt>
                <c:pt idx="54">
                  <c:v>4256.96143261422</c:v>
                </c:pt>
                <c:pt idx="55">
                  <c:v>4146.28321323821</c:v>
                </c:pt>
                <c:pt idx="56">
                  <c:v>2672.4984790461</c:v>
                </c:pt>
                <c:pt idx="57">
                  <c:v>2641.89747573314</c:v>
                </c:pt>
                <c:pt idx="58">
                  <c:v>2682.88905355573</c:v>
                </c:pt>
                <c:pt idx="59">
                  <c:v>2110.85059383846</c:v>
                </c:pt>
                <c:pt idx="60">
                  <c:v>7248.49055025311</c:v>
                </c:pt>
                <c:pt idx="61">
                  <c:v>6547.32141779589</c:v>
                </c:pt>
                <c:pt idx="62">
                  <c:v>5645.48751327822</c:v>
                </c:pt>
                <c:pt idx="63">
                  <c:v>7115.05654857877</c:v>
                </c:pt>
                <c:pt idx="64">
                  <c:v>1344.19217847768</c:v>
                </c:pt>
                <c:pt idx="65">
                  <c:v>1488.21136899531</c:v>
                </c:pt>
                <c:pt idx="66">
                  <c:v>1543.98480420126</c:v>
                </c:pt>
                <c:pt idx="67">
                  <c:v>1799.62948686345</c:v>
                </c:pt>
              </c:numCache>
            </c:numRef>
          </c:val>
        </c:ser>
        <c:ser>
          <c:idx val="1"/>
          <c:order val="1"/>
          <c:tx>
            <c:strRef>
              <c:f>GráficosT!$BQ$6</c:f>
              <c:strCache>
                <c:ptCount val="1"/>
                <c:pt idx="0">
                  <c:v>valor de predicción (y*)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GráficosT!$BQ$7:$BQ$74</c:f>
              <c:numCache>
                <c:formatCode>General</c:formatCode>
                <c:ptCount val="68"/>
                <c:pt idx="0">
                  <c:v>7163.87226331036</c:v>
                </c:pt>
                <c:pt idx="1">
                  <c:v>7189.39729942517</c:v>
                </c:pt>
                <c:pt idx="2">
                  <c:v>6995.08754604065</c:v>
                </c:pt>
                <c:pt idx="3">
                  <c:v>7412.4200377487</c:v>
                </c:pt>
                <c:pt idx="4">
                  <c:v>5926.65420374526</c:v>
                </c:pt>
                <c:pt idx="5">
                  <c:v>5397.49779218043</c:v>
                </c:pt>
                <c:pt idx="6">
                  <c:v>6232.36883148855</c:v>
                </c:pt>
                <c:pt idx="7">
                  <c:v>6033.80383582407</c:v>
                </c:pt>
                <c:pt idx="8">
                  <c:v>2167.88581673575</c:v>
                </c:pt>
                <c:pt idx="9">
                  <c:v>2369.03001306559</c:v>
                </c:pt>
                <c:pt idx="10">
                  <c:v>2580.49996661987</c:v>
                </c:pt>
                <c:pt idx="11">
                  <c:v>1972.41292834441</c:v>
                </c:pt>
                <c:pt idx="12">
                  <c:v>1570.55381616733</c:v>
                </c:pt>
                <c:pt idx="13">
                  <c:v>1683.05716093794</c:v>
                </c:pt>
                <c:pt idx="14">
                  <c:v>1783.97240563788</c:v>
                </c:pt>
                <c:pt idx="15">
                  <c:v>1578.71049919297</c:v>
                </c:pt>
                <c:pt idx="16">
                  <c:v>2713.033725816</c:v>
                </c:pt>
                <c:pt idx="17">
                  <c:v>2929.45351608518</c:v>
                </c:pt>
                <c:pt idx="18">
                  <c:v>3111.65797918049</c:v>
                </c:pt>
                <c:pt idx="19">
                  <c:v>2862.53999335988</c:v>
                </c:pt>
                <c:pt idx="20">
                  <c:v>1622.22322665973</c:v>
                </c:pt>
                <c:pt idx="21">
                  <c:v>1754.85952855312</c:v>
                </c:pt>
                <c:pt idx="22">
                  <c:v>2226.47633198307</c:v>
                </c:pt>
                <c:pt idx="23">
                  <c:v>2207.36765414195</c:v>
                </c:pt>
                <c:pt idx="24">
                  <c:v>6181.11436580624</c:v>
                </c:pt>
                <c:pt idx="25">
                  <c:v>8670.3225577014</c:v>
                </c:pt>
                <c:pt idx="26">
                  <c:v>7655.41958651881</c:v>
                </c:pt>
                <c:pt idx="27">
                  <c:v>8232.42431465666</c:v>
                </c:pt>
                <c:pt idx="28">
                  <c:v>7449.16753430077</c:v>
                </c:pt>
                <c:pt idx="29">
                  <c:v>9056.58984668384</c:v>
                </c:pt>
                <c:pt idx="30">
                  <c:v>8250.47004293863</c:v>
                </c:pt>
                <c:pt idx="31">
                  <c:v>8730.79775606068</c:v>
                </c:pt>
                <c:pt idx="32">
                  <c:v>9159.28385084655</c:v>
                </c:pt>
                <c:pt idx="33">
                  <c:v>8269.94563180063</c:v>
                </c:pt>
                <c:pt idx="34">
                  <c:v>8187.09540809711</c:v>
                </c:pt>
                <c:pt idx="35">
                  <c:v>8492.20009329424</c:v>
                </c:pt>
                <c:pt idx="36">
                  <c:v>9249.0556167819</c:v>
                </c:pt>
                <c:pt idx="37">
                  <c:v>12084.0839977493</c:v>
                </c:pt>
                <c:pt idx="38">
                  <c:v>11166.9825703017</c:v>
                </c:pt>
                <c:pt idx="39">
                  <c:v>9993.00089042078</c:v>
                </c:pt>
                <c:pt idx="40">
                  <c:v>1903.81170851025</c:v>
                </c:pt>
                <c:pt idx="41">
                  <c:v>2377.48952680379</c:v>
                </c:pt>
                <c:pt idx="42">
                  <c:v>2283.53110606247</c:v>
                </c:pt>
                <c:pt idx="43">
                  <c:v>2368.40434058066</c:v>
                </c:pt>
                <c:pt idx="44">
                  <c:v>3164.98822184177</c:v>
                </c:pt>
                <c:pt idx="45">
                  <c:v>3298.56986446652</c:v>
                </c:pt>
                <c:pt idx="46">
                  <c:v>3118.78268209775</c:v>
                </c:pt>
                <c:pt idx="47">
                  <c:v>3386.68197294389</c:v>
                </c:pt>
                <c:pt idx="48">
                  <c:v>12444.2466848632</c:v>
                </c:pt>
                <c:pt idx="49">
                  <c:v>14648.657715469</c:v>
                </c:pt>
                <c:pt idx="50">
                  <c:v>13886.8695798929</c:v>
                </c:pt>
                <c:pt idx="51">
                  <c:v>12835.9777158361</c:v>
                </c:pt>
                <c:pt idx="52">
                  <c:v>3680.71941883135</c:v>
                </c:pt>
                <c:pt idx="53">
                  <c:v>4451.44451177719</c:v>
                </c:pt>
                <c:pt idx="54">
                  <c:v>4156.07756006516</c:v>
                </c:pt>
                <c:pt idx="55">
                  <c:v>4047.29323626198</c:v>
                </c:pt>
                <c:pt idx="56">
                  <c:v>2828.27736891092</c:v>
                </c:pt>
                <c:pt idx="57">
                  <c:v>2788.57921295066</c:v>
                </c:pt>
                <c:pt idx="58">
                  <c:v>2825.5157354729</c:v>
                </c:pt>
                <c:pt idx="59">
                  <c:v>2241.11619699859</c:v>
                </c:pt>
                <c:pt idx="60">
                  <c:v>7138.8244991677</c:v>
                </c:pt>
                <c:pt idx="61">
                  <c:v>6454.10160596693</c:v>
                </c:pt>
                <c:pt idx="62">
                  <c:v>5572.02412379895</c:v>
                </c:pt>
                <c:pt idx="63">
                  <c:v>7007.63753124881</c:v>
                </c:pt>
                <c:pt idx="64">
                  <c:v>1367.91649710997</c:v>
                </c:pt>
                <c:pt idx="65">
                  <c:v>1502.29999269814</c:v>
                </c:pt>
                <c:pt idx="66">
                  <c:v>1555.08222281414</c:v>
                </c:pt>
                <c:pt idx="67">
                  <c:v>1815.60790802079</c:v>
                </c:pt>
              </c:numCache>
            </c:numRef>
          </c:val>
        </c:ser>
        <c:gapWidth val="190"/>
        <c:overlap val="0"/>
        <c:axId val="59201335"/>
        <c:axId val="26850898"/>
      </c:barChart>
      <c:catAx>
        <c:axId val="592013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6850898"/>
        <c:crossesAt val="0"/>
        <c:auto val="1"/>
        <c:lblAlgn val="ctr"/>
        <c:lblOffset val="100"/>
      </c:catAx>
      <c:valAx>
        <c:axId val="2685089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9201335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2392818189445"/>
          <c:y val="0.935646805724441"/>
          <c:w val="0.205680006711972"/>
          <c:h val="0.03292489009447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9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6981457343481"/>
          <c:y val="0.0278872385571385"/>
          <c:w val="0.966488668376572"/>
          <c:h val="0.879559462463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GráficosT!$BS$6</c:f>
              <c:strCache>
                <c:ptCount val="1"/>
                <c:pt idx="0">
                  <c:v>Valor de interpolación (y)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GráficosT!$BS$7:$BS$74</c:f>
              <c:numCache>
                <c:formatCode>General</c:formatCode>
                <c:ptCount val="68"/>
                <c:pt idx="0">
                  <c:v>57075.4674404537</c:v>
                </c:pt>
                <c:pt idx="1">
                  <c:v>46637.622158073</c:v>
                </c:pt>
                <c:pt idx="2">
                  <c:v>49660.1751963892</c:v>
                </c:pt>
                <c:pt idx="3">
                  <c:v>47292.8874157531</c:v>
                </c:pt>
                <c:pt idx="4">
                  <c:v>10931.5046497746</c:v>
                </c:pt>
                <c:pt idx="5">
                  <c:v>12172.3527737972</c:v>
                </c:pt>
                <c:pt idx="6">
                  <c:v>10118.5351892081</c:v>
                </c:pt>
                <c:pt idx="7">
                  <c:v>10615.2465072201</c:v>
                </c:pt>
                <c:pt idx="8">
                  <c:v>10029.834705046</c:v>
                </c:pt>
                <c:pt idx="9">
                  <c:v>6010.7428343007</c:v>
                </c:pt>
                <c:pt idx="10">
                  <c:v>9892.60073725077</c:v>
                </c:pt>
                <c:pt idx="11">
                  <c:v>8682.08634031184</c:v>
                </c:pt>
                <c:pt idx="12">
                  <c:v>5362.86460954732</c:v>
                </c:pt>
                <c:pt idx="13">
                  <c:v>3929.90077470745</c:v>
                </c:pt>
                <c:pt idx="14">
                  <c:v>4434.15268673778</c:v>
                </c:pt>
                <c:pt idx="15">
                  <c:v>4915.3718850049</c:v>
                </c:pt>
                <c:pt idx="16">
                  <c:v>9.94346521070229</c:v>
                </c:pt>
                <c:pt idx="17">
                  <c:v>9.69422389608502</c:v>
                </c:pt>
                <c:pt idx="18">
                  <c:v>6.9465491136859</c:v>
                </c:pt>
                <c:pt idx="19">
                  <c:v>8.22827558426603</c:v>
                </c:pt>
                <c:pt idx="20">
                  <c:v>5875.03949087271</c:v>
                </c:pt>
                <c:pt idx="21">
                  <c:v>5248.93450671161</c:v>
                </c:pt>
                <c:pt idx="22">
                  <c:v>7024.49770795705</c:v>
                </c:pt>
                <c:pt idx="23">
                  <c:v>6808.89123891435</c:v>
                </c:pt>
                <c:pt idx="24">
                  <c:v>23848.8161276091</c:v>
                </c:pt>
                <c:pt idx="25">
                  <c:v>27442.3693017173</c:v>
                </c:pt>
                <c:pt idx="26">
                  <c:v>25107.0844144816</c:v>
                </c:pt>
                <c:pt idx="27">
                  <c:v>23925.132627192</c:v>
                </c:pt>
                <c:pt idx="28">
                  <c:v>17764.5092423833</c:v>
                </c:pt>
                <c:pt idx="29">
                  <c:v>20181.5375838107</c:v>
                </c:pt>
                <c:pt idx="30">
                  <c:v>18276.350538215</c:v>
                </c:pt>
                <c:pt idx="31">
                  <c:v>20767.899834591</c:v>
                </c:pt>
                <c:pt idx="32">
                  <c:v>58659.3961411281</c:v>
                </c:pt>
                <c:pt idx="33">
                  <c:v>50328.0106086779</c:v>
                </c:pt>
                <c:pt idx="34">
                  <c:v>50032.5078974022</c:v>
                </c:pt>
                <c:pt idx="35">
                  <c:v>53733.4554904393</c:v>
                </c:pt>
                <c:pt idx="36">
                  <c:v>43216.0859599586</c:v>
                </c:pt>
                <c:pt idx="37">
                  <c:v>42355.9878708512</c:v>
                </c:pt>
                <c:pt idx="38">
                  <c:v>39634.9502798568</c:v>
                </c:pt>
                <c:pt idx="39">
                  <c:v>33869.993355326</c:v>
                </c:pt>
                <c:pt idx="40">
                  <c:v>5485.88245614369</c:v>
                </c:pt>
                <c:pt idx="41">
                  <c:v>4947.23173521023</c:v>
                </c:pt>
                <c:pt idx="42">
                  <c:v>6372.61833701263</c:v>
                </c:pt>
                <c:pt idx="43">
                  <c:v>5433.44647663345</c:v>
                </c:pt>
                <c:pt idx="44">
                  <c:v>17694.6285940445</c:v>
                </c:pt>
                <c:pt idx="45">
                  <c:v>20865.061254179</c:v>
                </c:pt>
                <c:pt idx="46">
                  <c:v>17756.886549855</c:v>
                </c:pt>
                <c:pt idx="47">
                  <c:v>18594.6057254671</c:v>
                </c:pt>
                <c:pt idx="48">
                  <c:v>24590.1893369481</c:v>
                </c:pt>
                <c:pt idx="49">
                  <c:v>20485.9990239038</c:v>
                </c:pt>
                <c:pt idx="50">
                  <c:v>20396.2286274462</c:v>
                </c:pt>
                <c:pt idx="51">
                  <c:v>14797.7352567019</c:v>
                </c:pt>
                <c:pt idx="52">
                  <c:v>9698.78083439036</c:v>
                </c:pt>
                <c:pt idx="53">
                  <c:v>9847.69257347526</c:v>
                </c:pt>
                <c:pt idx="54">
                  <c:v>8418.50307762379</c:v>
                </c:pt>
                <c:pt idx="55">
                  <c:v>8788.96642851795</c:v>
                </c:pt>
                <c:pt idx="56">
                  <c:v>4361.64668227161</c:v>
                </c:pt>
                <c:pt idx="57">
                  <c:v>6436.65830383205</c:v>
                </c:pt>
                <c:pt idx="58">
                  <c:v>5877.55154406134</c:v>
                </c:pt>
                <c:pt idx="59">
                  <c:v>3597.43449483501</c:v>
                </c:pt>
                <c:pt idx="60">
                  <c:v>14417.5739475534</c:v>
                </c:pt>
                <c:pt idx="61">
                  <c:v>13397.8444778561</c:v>
                </c:pt>
                <c:pt idx="62">
                  <c:v>15463.1193531924</c:v>
                </c:pt>
                <c:pt idx="63">
                  <c:v>13780.4735284206</c:v>
                </c:pt>
                <c:pt idx="64">
                  <c:v>1742.6474188142</c:v>
                </c:pt>
                <c:pt idx="65">
                  <c:v>3737.86714969931</c:v>
                </c:pt>
                <c:pt idx="66">
                  <c:v>1710.86917285969</c:v>
                </c:pt>
                <c:pt idx="67">
                  <c:v>1239.3123696268</c:v>
                </c:pt>
              </c:numCache>
            </c:numRef>
          </c:val>
        </c:ser>
        <c:ser>
          <c:idx val="1"/>
          <c:order val="1"/>
          <c:tx>
            <c:strRef>
              <c:f>GráficosT!$BT$6</c:f>
              <c:strCache>
                <c:ptCount val="1"/>
                <c:pt idx="0">
                  <c:v>valor de predicción (y*)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GráficosT!$BK$7:$BL$74</c:f>
              <c:strCache>
                <c:ptCount val="136"/>
                <c:pt idx="0">
                  <c:v>Andalucía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Aragón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Asturias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Baleares 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Canarias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Cantabria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Castilla y León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Castilla-La Mancha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Cataluña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 Valencia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Extremadura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Galicia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Madrid 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Murcia 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Navarra 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País Vasco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La Rioja 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T-1</c:v>
                </c:pt>
                <c:pt idx="69">
                  <c:v>T-2</c:v>
                </c:pt>
                <c:pt idx="70">
                  <c:v>T-3</c:v>
                </c:pt>
                <c:pt idx="71">
                  <c:v>T-4</c:v>
                </c:pt>
                <c:pt idx="72">
                  <c:v>T-1</c:v>
                </c:pt>
                <c:pt idx="73">
                  <c:v>T-2</c:v>
                </c:pt>
                <c:pt idx="74">
                  <c:v>T-3</c:v>
                </c:pt>
                <c:pt idx="75">
                  <c:v>T-4</c:v>
                </c:pt>
                <c:pt idx="76">
                  <c:v>T-1</c:v>
                </c:pt>
                <c:pt idx="77">
                  <c:v>T-2</c:v>
                </c:pt>
                <c:pt idx="78">
                  <c:v>T-3</c:v>
                </c:pt>
                <c:pt idx="79">
                  <c:v>T-4</c:v>
                </c:pt>
                <c:pt idx="80">
                  <c:v>T-1</c:v>
                </c:pt>
                <c:pt idx="81">
                  <c:v>T-2</c:v>
                </c:pt>
                <c:pt idx="82">
                  <c:v>T-3</c:v>
                </c:pt>
                <c:pt idx="83">
                  <c:v>T-4</c:v>
                </c:pt>
                <c:pt idx="84">
                  <c:v>T-1</c:v>
                </c:pt>
                <c:pt idx="85">
                  <c:v>T-2</c:v>
                </c:pt>
                <c:pt idx="86">
                  <c:v>T-3</c:v>
                </c:pt>
                <c:pt idx="87">
                  <c:v>T-4</c:v>
                </c:pt>
                <c:pt idx="88">
                  <c:v>T-1</c:v>
                </c:pt>
                <c:pt idx="89">
                  <c:v>T-2</c:v>
                </c:pt>
                <c:pt idx="90">
                  <c:v>T-3</c:v>
                </c:pt>
                <c:pt idx="91">
                  <c:v>T-4</c:v>
                </c:pt>
                <c:pt idx="92">
                  <c:v>T-1</c:v>
                </c:pt>
                <c:pt idx="93">
                  <c:v>T-2</c:v>
                </c:pt>
                <c:pt idx="94">
                  <c:v>T-3</c:v>
                </c:pt>
                <c:pt idx="95">
                  <c:v>T-4</c:v>
                </c:pt>
                <c:pt idx="96">
                  <c:v>T-1</c:v>
                </c:pt>
                <c:pt idx="97">
                  <c:v>T-2</c:v>
                </c:pt>
                <c:pt idx="98">
                  <c:v>T-3</c:v>
                </c:pt>
                <c:pt idx="99">
                  <c:v>T-4</c:v>
                </c:pt>
                <c:pt idx="100">
                  <c:v>T-1</c:v>
                </c:pt>
                <c:pt idx="101">
                  <c:v>T-2</c:v>
                </c:pt>
                <c:pt idx="102">
                  <c:v>T-3</c:v>
                </c:pt>
                <c:pt idx="103">
                  <c:v>T-4</c:v>
                </c:pt>
                <c:pt idx="104">
                  <c:v>T-1</c:v>
                </c:pt>
                <c:pt idx="105">
                  <c:v>T-2</c:v>
                </c:pt>
                <c:pt idx="106">
                  <c:v>T-3</c:v>
                </c:pt>
                <c:pt idx="107">
                  <c:v>T-4</c:v>
                </c:pt>
                <c:pt idx="108">
                  <c:v>T-1</c:v>
                </c:pt>
                <c:pt idx="109">
                  <c:v>T-2</c:v>
                </c:pt>
                <c:pt idx="110">
                  <c:v>T-3</c:v>
                </c:pt>
                <c:pt idx="111">
                  <c:v>T-4</c:v>
                </c:pt>
                <c:pt idx="112">
                  <c:v>T-1</c:v>
                </c:pt>
                <c:pt idx="113">
                  <c:v>T-2</c:v>
                </c:pt>
                <c:pt idx="114">
                  <c:v>T-3</c:v>
                </c:pt>
                <c:pt idx="115">
                  <c:v>T-4</c:v>
                </c:pt>
                <c:pt idx="116">
                  <c:v>T-1</c:v>
                </c:pt>
                <c:pt idx="117">
                  <c:v>T-2</c:v>
                </c:pt>
                <c:pt idx="118">
                  <c:v>T-3</c:v>
                </c:pt>
                <c:pt idx="119">
                  <c:v>T-4</c:v>
                </c:pt>
                <c:pt idx="120">
                  <c:v>T-1</c:v>
                </c:pt>
                <c:pt idx="121">
                  <c:v>T-2</c:v>
                </c:pt>
                <c:pt idx="122">
                  <c:v>T-3</c:v>
                </c:pt>
                <c:pt idx="123">
                  <c:v>T-4</c:v>
                </c:pt>
                <c:pt idx="124">
                  <c:v>T-1</c:v>
                </c:pt>
                <c:pt idx="125">
                  <c:v>T-2</c:v>
                </c:pt>
                <c:pt idx="126">
                  <c:v>T-3</c:v>
                </c:pt>
                <c:pt idx="127">
                  <c:v>T-4</c:v>
                </c:pt>
                <c:pt idx="128">
                  <c:v>T-1</c:v>
                </c:pt>
                <c:pt idx="129">
                  <c:v>T-2</c:v>
                </c:pt>
                <c:pt idx="130">
                  <c:v>T-3</c:v>
                </c:pt>
                <c:pt idx="131">
                  <c:v>T-4</c:v>
                </c:pt>
                <c:pt idx="132">
                  <c:v>T-1</c:v>
                </c:pt>
                <c:pt idx="133">
                  <c:v>T-2</c:v>
                </c:pt>
                <c:pt idx="134">
                  <c:v>T-3</c:v>
                </c:pt>
                <c:pt idx="135">
                  <c:v>T-4</c:v>
                </c:pt>
              </c:strCache>
            </c:strRef>
          </c:cat>
          <c:val>
            <c:numRef>
              <c:f>GráficosT!$BT$7:$BT$74</c:f>
              <c:numCache>
                <c:formatCode>General</c:formatCode>
                <c:ptCount val="68"/>
                <c:pt idx="0">
                  <c:v>56957.1933952463</c:v>
                </c:pt>
                <c:pt idx="1">
                  <c:v>46529.0770346398</c:v>
                </c:pt>
                <c:pt idx="2">
                  <c:v>49548.8128073927</c:v>
                </c:pt>
                <c:pt idx="3">
                  <c:v>47183.7315317403</c:v>
                </c:pt>
                <c:pt idx="4">
                  <c:v>10778.943405965</c:v>
                </c:pt>
                <c:pt idx="5">
                  <c:v>12006.7939597449</c:v>
                </c:pt>
                <c:pt idx="6">
                  <c:v>9974.48959486785</c:v>
                </c:pt>
                <c:pt idx="7">
                  <c:v>10465.9979874604</c:v>
                </c:pt>
                <c:pt idx="8">
                  <c:v>9832.90734989755</c:v>
                </c:pt>
                <c:pt idx="9">
                  <c:v>5873.39303190753</c:v>
                </c:pt>
                <c:pt idx="10">
                  <c:v>9697.70768841311</c:v>
                </c:pt>
                <c:pt idx="11">
                  <c:v>8505.13751560839</c:v>
                </c:pt>
                <c:pt idx="12">
                  <c:v>5557.98428810495</c:v>
                </c:pt>
                <c:pt idx="13">
                  <c:v>4101.36071975977</c:v>
                </c:pt>
                <c:pt idx="14">
                  <c:v>4613.93835890765</c:v>
                </c:pt>
                <c:pt idx="15">
                  <c:v>5103.10299006834</c:v>
                </c:pt>
                <c:pt idx="16">
                  <c:v>9.60684200887731</c:v>
                </c:pt>
                <c:pt idx="17">
                  <c:v>9.35911105136575</c:v>
                </c:pt>
                <c:pt idx="18">
                  <c:v>6.62808667918525</c:v>
                </c:pt>
                <c:pt idx="19">
                  <c:v>7.90204612010819</c:v>
                </c:pt>
                <c:pt idx="20">
                  <c:v>5774.43851281284</c:v>
                </c:pt>
                <c:pt idx="21">
                  <c:v>5155.30721194756</c:v>
                </c:pt>
                <c:pt idx="22">
                  <c:v>6911.09383298611</c:v>
                </c:pt>
                <c:pt idx="23">
                  <c:v>6697.88883217904</c:v>
                </c:pt>
                <c:pt idx="24">
                  <c:v>23734.4683902143</c:v>
                </c:pt>
                <c:pt idx="25">
                  <c:v>27316.9865579007</c:v>
                </c:pt>
                <c:pt idx="26">
                  <c:v>24988.8728136755</c:v>
                </c:pt>
                <c:pt idx="27">
                  <c:v>23810.5505387184</c:v>
                </c:pt>
                <c:pt idx="28">
                  <c:v>17909.8066727921</c:v>
                </c:pt>
                <c:pt idx="29">
                  <c:v>20341.4700168635</c:v>
                </c:pt>
                <c:pt idx="30">
                  <c:v>18424.7471456543</c:v>
                </c:pt>
                <c:pt idx="31">
                  <c:v>20931.3826658511</c:v>
                </c:pt>
                <c:pt idx="32">
                  <c:v>57757.06484486</c:v>
                </c:pt>
                <c:pt idx="33">
                  <c:v>49499.0776464564</c:v>
                </c:pt>
                <c:pt idx="34">
                  <c:v>49206.1782724804</c:v>
                </c:pt>
                <c:pt idx="35">
                  <c:v>52874.5210380653</c:v>
                </c:pt>
                <c:pt idx="36">
                  <c:v>42799.0434748124</c:v>
                </c:pt>
                <c:pt idx="37">
                  <c:v>41942.4920007905</c:v>
                </c:pt>
                <c:pt idx="38">
                  <c:v>39232.6746102484</c:v>
                </c:pt>
                <c:pt idx="39">
                  <c:v>33491.4894897185</c:v>
                </c:pt>
                <c:pt idx="40">
                  <c:v>5360.68200746125</c:v>
                </c:pt>
                <c:pt idx="41">
                  <c:v>4830.6391495073</c:v>
                </c:pt>
                <c:pt idx="42">
                  <c:v>6233.24747944576</c:v>
                </c:pt>
                <c:pt idx="43">
                  <c:v>5309.08397675398</c:v>
                </c:pt>
                <c:pt idx="44">
                  <c:v>17711.8096589108</c:v>
                </c:pt>
                <c:pt idx="45">
                  <c:v>20884.2669711596</c:v>
                </c:pt>
                <c:pt idx="46">
                  <c:v>17774.1073729233</c:v>
                </c:pt>
                <c:pt idx="47">
                  <c:v>18612.3615196519</c:v>
                </c:pt>
                <c:pt idx="48">
                  <c:v>24587.6939799143</c:v>
                </c:pt>
                <c:pt idx="49">
                  <c:v>20483.6883271898</c:v>
                </c:pt>
                <c:pt idx="50">
                  <c:v>20393.9219697823</c:v>
                </c:pt>
                <c:pt idx="51">
                  <c:v>14795.6804927119</c:v>
                </c:pt>
                <c:pt idx="52">
                  <c:v>9992.68656904306</c:v>
                </c:pt>
                <c:pt idx="53">
                  <c:v>10143.8997422424</c:v>
                </c:pt>
                <c:pt idx="54">
                  <c:v>8692.6220921459</c:v>
                </c:pt>
                <c:pt idx="55">
                  <c:v>9068.81096205657</c:v>
                </c:pt>
                <c:pt idx="56">
                  <c:v>4483.26627788645</c:v>
                </c:pt>
                <c:pt idx="57">
                  <c:v>6597.01764820219</c:v>
                </c:pt>
                <c:pt idx="58">
                  <c:v>6027.47255874896</c:v>
                </c:pt>
                <c:pt idx="59">
                  <c:v>3704.7865134255</c:v>
                </c:pt>
                <c:pt idx="60">
                  <c:v>14486.6608190795</c:v>
                </c:pt>
                <c:pt idx="61">
                  <c:v>13463.9025561109</c:v>
                </c:pt>
                <c:pt idx="62">
                  <c:v>15535.3116963004</c:v>
                </c:pt>
                <c:pt idx="63">
                  <c:v>13847.6680887799</c:v>
                </c:pt>
                <c:pt idx="64">
                  <c:v>1772.27155091548</c:v>
                </c:pt>
                <c:pt idx="65">
                  <c:v>3778.90757733914</c:v>
                </c:pt>
                <c:pt idx="66">
                  <c:v>1740.31147544019</c:v>
                </c:pt>
                <c:pt idx="67">
                  <c:v>1266.05650731569</c:v>
                </c:pt>
              </c:numCache>
            </c:numRef>
          </c:val>
        </c:ser>
        <c:gapWidth val="190"/>
        <c:overlap val="0"/>
        <c:axId val="97018220"/>
        <c:axId val="69247437"/>
      </c:barChart>
      <c:catAx>
        <c:axId val="970182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9247437"/>
        <c:crossesAt val="0"/>
        <c:auto val="1"/>
        <c:lblAlgn val="ctr"/>
        <c:lblOffset val="100"/>
      </c:catAx>
      <c:valAx>
        <c:axId val="6924743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701822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18239919270067"/>
          <c:y val="0.933010003031222"/>
          <c:w val="0.206155657402346"/>
          <c:h val="0.035566333232292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8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92071296865396"/>
          <c:y val="0.08739621034703"/>
          <c:w val="0.976490473263675"/>
          <c:h val="0.82403661911858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none"/>
          </c:marker>
          <c:smooth val="1"/>
        </c:ser>
        <c:hiLowLines>
          <c:spPr>
            <a:ln>
              <a:noFill/>
            </a:ln>
          </c:spPr>
        </c:hiLowLines>
        <c:marker val="0"/>
        <c:axId val="57606638"/>
        <c:axId val="26814307"/>
      </c:lineChart>
      <c:lineChart>
        <c:grouping val="standard"/>
        <c:varyColors val="0"/>
        <c:ser>
          <c:idx val="1"/>
          <c:order val="1"/>
          <c:spPr>
            <a:solidFill>
              <a:srgbClr val="008000"/>
            </a:solidFill>
            <a:ln w="12600">
              <a:solidFill>
                <a:srgbClr val="008000"/>
              </a:solidFill>
              <a:custDash/>
              <a:round/>
            </a:ln>
          </c:spPr>
          <c:marker>
            <c:symbol val="none"/>
          </c:marker>
          <c:trendline>
            <c:spPr>
              <a:ln w="12600">
                <a:solidFill>
                  <a:srgbClr val="00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1"/>
          </c:trendline>
          <c:smooth val="1"/>
        </c:ser>
        <c:ser>
          <c:idx val="2"/>
          <c:order val="2"/>
          <c:tx>
            <c:strRef>
              <c:f>$#¡REF!.$F$6</c:f>
              <c:strCache>
                <c:ptCount val="1"/>
                <c:pt idx="0">
                  <c:v>$#¡REF!.$F$6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none"/>
          </c:marker>
          <c:trendline>
            <c:spPr>
              <a:ln w="12600">
                <a:solidFill>
                  <a:srgbClr val="00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1"/>
          </c:trendline>
          <c:val>
            <c:numRef>
              <c:f>$#¡REF!.$F$7:$F$66</c:f>
              <c:numCache>
                <c:formatCode>General</c:formatCode>
                <c:ptCount val="0"/>
              </c:numCache>
            </c:numRef>
          </c:val>
          <c:smooth val="1"/>
        </c:ser>
        <c:hiLowLines>
          <c:spPr>
            <a:ln>
              <a:noFill/>
            </a:ln>
          </c:spPr>
        </c:hiLowLines>
        <c:marker val="0"/>
        <c:axId val="7305814"/>
        <c:axId val="49098581"/>
      </c:lineChart>
      <c:catAx>
        <c:axId val="5760663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Miles de TN</a:t>
                </a:r>
              </a:p>
            </c:rich>
          </c:tx>
          <c:layout>
            <c:manualLayout>
              <c:xMode val="edge"/>
              <c:yMode val="edge"/>
              <c:x val="0.0192839582052858"/>
              <c:y val="0.10325739833936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6814307"/>
        <c:crossesAt val="0"/>
        <c:auto val="1"/>
        <c:lblAlgn val="ctr"/>
        <c:lblOffset val="100"/>
      </c:catAx>
      <c:valAx>
        <c:axId val="2681430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7606638"/>
        <c:crossesAt val="1"/>
        <c:crossBetween val="midCat"/>
      </c:valAx>
      <c:catAx>
        <c:axId val="730581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098581"/>
        <c:crossesAt val="0"/>
        <c:auto val="1"/>
        <c:lblAlgn val="ctr"/>
        <c:lblOffset val="100"/>
      </c:catAx>
      <c:valAx>
        <c:axId val="49098581"/>
        <c:scaling>
          <c:orientation val="minMax"/>
        </c:scaling>
        <c:delete val="0"/>
        <c:axPos val="r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Millones de €</a:t>
                </a:r>
              </a:p>
            </c:rich>
          </c:tx>
          <c:layout>
            <c:manualLayout>
              <c:xMode val="edge"/>
              <c:yMode val="edge"/>
              <c:x val="0.823909035033804"/>
              <c:y val="0.0266127315307643"/>
            </c:manualLayout>
          </c:layout>
          <c:overlay val="0"/>
        </c:title>
        <c:numFmt formatCode="#,##0" sourceLinked="0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305814"/>
        <c:crosses val="max"/>
        <c:crossBetween val="midCat"/>
      </c:valAx>
      <c:spPr>
        <a:solidFill>
          <a:srgbClr val="ffffff"/>
        </a:solidFill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756760909649662"/>
          <c:y val="0.404407068341495"/>
          <c:w val="0.214044253226798"/>
          <c:h val="0.1876729827549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800" spc="-1" strike="noStrike">
                <a:solidFill>
                  <a:srgbClr val="000000"/>
                </a:solidFill>
                <a:latin typeface="Arial"/>
              </a:defRPr>
            </a:pPr>
            <a:r>
              <a:rPr b="1" sz="800" spc="-1" strike="noStrike">
                <a:solidFill>
                  <a:srgbClr val="000000"/>
                </a:solidFill>
                <a:latin typeface="Arial"/>
              </a:rPr>
              <a:t>Millones de €</a:t>
            </a:r>
          </a:p>
        </c:rich>
      </c:tx>
      <c:layout>
        <c:manualLayout>
          <c:xMode val="edge"/>
          <c:yMode val="edge"/>
          <c:x val="0.820053784095275"/>
          <c:y val="0.0880739536773669"/>
        </c:manualLayout>
      </c:layout>
      <c:overlay val="0"/>
    </c:title>
    <c:autoTitleDeleted val="0"/>
    <c:plotArea>
      <c:layout>
        <c:manualLayout>
          <c:xMode val="edge"/>
          <c:yMode val="edge"/>
          <c:x val="0.019208605455244"/>
          <c:y val="0.150243803331979"/>
          <c:w val="0.975950825970035"/>
          <c:h val="0.765339292970337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ff"/>
            </a:solidFill>
            <a:ln w="12600">
              <a:solidFill>
                <a:srgbClr val="0000ff"/>
              </a:solidFill>
              <a:custDash/>
              <a:round/>
            </a:ln>
          </c:spPr>
          <c:marker>
            <c:symbol val="none"/>
          </c:marker>
          <c:cat>
            <c:strRef>
              <c:f>INTRA_VL!$B$6:$B$57;INTRA_VL!$B$58:$B$63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smooth val="1"/>
        </c:ser>
        <c:hiLowLines>
          <c:spPr>
            <a:ln>
              <a:noFill/>
            </a:ln>
          </c:spPr>
        </c:hiLowLines>
        <c:marker val="0"/>
        <c:axId val="36766377"/>
        <c:axId val="90720091"/>
      </c:lineChart>
      <c:lineChart>
        <c:grouping val="standard"/>
        <c:varyColors val="0"/>
        <c:ser>
          <c:idx val="1"/>
          <c:order val="1"/>
          <c:spPr>
            <a:solidFill>
              <a:srgbClr val="008000"/>
            </a:solidFill>
            <a:ln w="12600">
              <a:solidFill>
                <a:srgbClr val="008000"/>
              </a:solidFill>
              <a:round/>
            </a:ln>
          </c:spPr>
          <c:marker>
            <c:symbol val="none"/>
          </c:marker>
          <c:cat>
            <c:strRef>
              <c:f>INTRA_VL!$B$6:$B$57;INTRA_VL!$B$58:$B$63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smooth val="1"/>
        </c:ser>
        <c:hiLowLines>
          <c:spPr>
            <a:ln>
              <a:noFill/>
            </a:ln>
          </c:spPr>
        </c:hiLowLines>
        <c:marker val="0"/>
        <c:axId val="25307789"/>
        <c:axId val="23455899"/>
      </c:lineChart>
      <c:catAx>
        <c:axId val="3676637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1" sz="800" spc="-1" strike="noStrike">
                    <a:solidFill>
                      <a:srgbClr val="000000"/>
                    </a:solidFill>
                    <a:latin typeface="Arial"/>
                  </a:defRPr>
                </a:pPr>
                <a:r>
                  <a:rPr b="1" sz="800" spc="-1" strike="noStrike">
                    <a:solidFill>
                      <a:srgbClr val="000000"/>
                    </a:solidFill>
                    <a:latin typeface="Arial"/>
                  </a:rPr>
                  <a:t>Miles de TN</a:t>
                </a:r>
              </a:p>
            </c:rich>
          </c:tx>
          <c:layout>
            <c:manualLayout>
              <c:xMode val="edge"/>
              <c:yMode val="edge"/>
              <c:x val="0.0192854398770649"/>
              <c:y val="0.302519301097115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0720091"/>
        <c:crossesAt val="0"/>
        <c:auto val="1"/>
        <c:lblAlgn val="ctr"/>
        <c:lblOffset val="100"/>
      </c:catAx>
      <c:valAx>
        <c:axId val="90720091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6766377"/>
        <c:crossesAt val="1"/>
        <c:crossBetween val="midCat"/>
      </c:valAx>
      <c:catAx>
        <c:axId val="25307789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3455899"/>
        <c:crossesAt val="0"/>
        <c:auto val="1"/>
        <c:lblAlgn val="ctr"/>
        <c:lblOffset val="100"/>
      </c:catAx>
      <c:valAx>
        <c:axId val="23455899"/>
        <c:scaling>
          <c:orientation val="minMax"/>
        </c:scaling>
        <c:delete val="0"/>
        <c:axPos val="r"/>
        <c:numFmt formatCode="0" sourceLinked="1"/>
        <c:majorTickMark val="cross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5307789"/>
        <c:crosses val="max"/>
        <c:crossBetween val="midCat"/>
      </c:valAx>
      <c:spPr>
        <a:solidFill>
          <a:srgbClr val="ffffff"/>
        </a:solidFill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0273530541682674"/>
          <c:y val="0.880130028443722"/>
          <c:w val="0.951363810987322"/>
          <c:h val="0.08949613978057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21208821127144"/>
          <c:y val="0.0451505016722408"/>
          <c:w val="0.955213721753335"/>
          <c:h val="0.820847268673356"/>
        </c:manualLayout>
      </c:layout>
      <c:lineChart>
        <c:grouping val="standard"/>
        <c:varyColors val="0"/>
        <c:ser>
          <c:idx val="0"/>
          <c:order val="0"/>
          <c:tx>
            <c:strRef>
              <c:f>EXPT_VL!$L$5</c:f>
              <c:strCache>
                <c:ptCount val="1"/>
                <c:pt idx="0">
                  <c:v>Exportación Interregional M€</c:v>
                </c:pt>
              </c:strCache>
            </c:strRef>
          </c:tx>
          <c:spPr>
            <a:solidFill>
              <a:srgbClr val="3366ff"/>
            </a:solidFill>
            <a:ln w="12600">
              <a:solidFill>
                <a:srgbClr val="3366ff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EXPT_VL!$B$6:$B$57;EXPT_VL!$B$58:$B$63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val>
            <c:numRef>
              <c:f>EXPT_VL!$M$6:$M$57;EXPT_VL!$M$58:$M$63</c:f>
              <c:numCache>
                <c:formatCode>General</c:formatCode>
                <c:ptCount val="58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0.066664859990367</c:v>
                </c:pt>
                <c:pt idx="5">
                  <c:v>0.0405760252657988</c:v>
                </c:pt>
                <c:pt idx="6">
                  <c:v>0.0665737239529415</c:v>
                </c:pt>
                <c:pt idx="7">
                  <c:v>0.0722337829651697</c:v>
                </c:pt>
                <c:pt idx="8">
                  <c:v>0.0355877066019696</c:v>
                </c:pt>
                <c:pt idx="9">
                  <c:v>0.0894275328034972</c:v>
                </c:pt>
                <c:pt idx="10">
                  <c:v>0.0872184312175913</c:v>
                </c:pt>
                <c:pt idx="11">
                  <c:v>0.0974342466249041</c:v>
                </c:pt>
                <c:pt idx="12">
                  <c:v>0.105281543767194</c:v>
                </c:pt>
                <c:pt idx="13">
                  <c:v>0.0399216464238488</c:v>
                </c:pt>
                <c:pt idx="14">
                  <c:v>0.0358306610913778</c:v>
                </c:pt>
                <c:pt idx="15">
                  <c:v>0.01969661178577</c:v>
                </c:pt>
                <c:pt idx="16">
                  <c:v>0.0529684422472234</c:v>
                </c:pt>
                <c:pt idx="17">
                  <c:v>0.0866840487142623</c:v>
                </c:pt>
                <c:pt idx="18">
                  <c:v>0.0741514805576664</c:v>
                </c:pt>
                <c:pt idx="19">
                  <c:v>0.105972430039656</c:v>
                </c:pt>
                <c:pt idx="20">
                  <c:v>0.115451856042821</c:v>
                </c:pt>
                <c:pt idx="21">
                  <c:v>0.114812311359673</c:v>
                </c:pt>
                <c:pt idx="22">
                  <c:v>0.126625405842917</c:v>
                </c:pt>
                <c:pt idx="23">
                  <c:v>0.0768241198137726</c:v>
                </c:pt>
                <c:pt idx="24">
                  <c:v>0.0362498292655632</c:v>
                </c:pt>
                <c:pt idx="25">
                  <c:v>0.0426326146396221</c:v>
                </c:pt>
                <c:pt idx="26">
                  <c:v>0.0250102917284377</c:v>
                </c:pt>
                <c:pt idx="27">
                  <c:v>0.0316287865936188</c:v>
                </c:pt>
                <c:pt idx="28">
                  <c:v>-0.00919033106493732</c:v>
                </c:pt>
                <c:pt idx="29">
                  <c:v>-0.0169617027323449</c:v>
                </c:pt>
                <c:pt idx="30">
                  <c:v>-0.0154857860292</c:v>
                </c:pt>
                <c:pt idx="31">
                  <c:v>-0.0130739300069732</c:v>
                </c:pt>
                <c:pt idx="32">
                  <c:v>0.0367854672909074</c:v>
                </c:pt>
                <c:pt idx="33">
                  <c:v>0.0123846583847449</c:v>
                </c:pt>
                <c:pt idx="34">
                  <c:v>0.0120510852577465</c:v>
                </c:pt>
                <c:pt idx="35">
                  <c:v>0.0437242513223369</c:v>
                </c:pt>
                <c:pt idx="36">
                  <c:v>0.0764476831943302</c:v>
                </c:pt>
                <c:pt idx="37">
                  <c:v>0.0805158428718845</c:v>
                </c:pt>
                <c:pt idx="38">
                  <c:v>0.0891098709799534</c:v>
                </c:pt>
                <c:pt idx="39">
                  <c:v>0.085876995132879</c:v>
                </c:pt>
                <c:pt idx="40">
                  <c:v>0.0198345907383405</c:v>
                </c:pt>
                <c:pt idx="41">
                  <c:v>0.0929676416681206</c:v>
                </c:pt>
                <c:pt idx="42">
                  <c:v>0.105942591619188</c:v>
                </c:pt>
                <c:pt idx="43">
                  <c:v>0.0912868336391923</c:v>
                </c:pt>
                <c:pt idx="44">
                  <c:v>0.133076568439222</c:v>
                </c:pt>
                <c:pt idx="45">
                  <c:v>0.0608877182467176</c:v>
                </c:pt>
                <c:pt idx="46">
                  <c:v>0.0309030929428324</c:v>
                </c:pt>
                <c:pt idx="47">
                  <c:v>0.057193584519562</c:v>
                </c:pt>
                <c:pt idx="48">
                  <c:v>0.0376199442155745</c:v>
                </c:pt>
                <c:pt idx="49">
                  <c:v>0.080966500184748</c:v>
                </c:pt>
                <c:pt idx="50">
                  <c:v>0.103881062404229</c:v>
                </c:pt>
                <c:pt idx="51">
                  <c:v>0.0624400259197047</c:v>
                </c:pt>
                <c:pt idx="52">
                  <c:v>0.00409774533602598</c:v>
                </c:pt>
                <c:pt idx="53">
                  <c:v>-0.0547678611916589</c:v>
                </c:pt>
                <c:pt idx="54">
                  <c:v>-0.0475800189342174</c:v>
                </c:pt>
                <c:pt idx="55">
                  <c:v>-0.108152280796045</c:v>
                </c:pt>
                <c:pt idx="56">
                  <c:v>-0.239491329169539</c:v>
                </c:pt>
                <c:pt idx="57">
                  <c:v>-0.228354471695767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INTRA_VL!$L$5</c:f>
              <c:strCache>
                <c:ptCount val="1"/>
                <c:pt idx="0">
                  <c:v>Intra-regional M€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none"/>
          </c:marker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EXPT_VL!$B$6:$B$57;EXPT_VL!$B$58:$B$63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val>
            <c:numRef>
              <c:f>INTRA_VL!$M$6:$M$57;INTRA_VL!$M$58:$M$63</c:f>
              <c:numCache>
                <c:formatCode>General</c:formatCode>
                <c:ptCount val="58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0.0342835426073324</c:v>
                </c:pt>
                <c:pt idx="5">
                  <c:v>0.0760605876435906</c:v>
                </c:pt>
                <c:pt idx="6">
                  <c:v>0.0685277909083055</c:v>
                </c:pt>
                <c:pt idx="7">
                  <c:v>0.0871840920075364</c:v>
                </c:pt>
                <c:pt idx="8">
                  <c:v>0.0297245080333819</c:v>
                </c:pt>
                <c:pt idx="9">
                  <c:v>0.0392616583963572</c:v>
                </c:pt>
                <c:pt idx="10">
                  <c:v>0.0538834170895317</c:v>
                </c:pt>
                <c:pt idx="11">
                  <c:v>0.0510166491931446</c:v>
                </c:pt>
                <c:pt idx="12">
                  <c:v>0.0733824112731901</c:v>
                </c:pt>
                <c:pt idx="13">
                  <c:v>0.081209969518803</c:v>
                </c:pt>
                <c:pt idx="14">
                  <c:v>0.0710604948726739</c:v>
                </c:pt>
                <c:pt idx="15">
                  <c:v>0.0675025405705311</c:v>
                </c:pt>
                <c:pt idx="16">
                  <c:v>0.0248548335908124</c:v>
                </c:pt>
                <c:pt idx="17">
                  <c:v>0.0253122352983737</c:v>
                </c:pt>
                <c:pt idx="18">
                  <c:v>0.031227195103106</c:v>
                </c:pt>
                <c:pt idx="19">
                  <c:v>0.0510506096716306</c:v>
                </c:pt>
                <c:pt idx="20">
                  <c:v>0.103649141135367</c:v>
                </c:pt>
                <c:pt idx="21">
                  <c:v>0.111701865582979</c:v>
                </c:pt>
                <c:pt idx="22">
                  <c:v>0.0768140094313736</c:v>
                </c:pt>
                <c:pt idx="23">
                  <c:v>0.0705606185107895</c:v>
                </c:pt>
                <c:pt idx="24">
                  <c:v>0.0803802153128087</c:v>
                </c:pt>
                <c:pt idx="25">
                  <c:v>0.0806446214335053</c:v>
                </c:pt>
                <c:pt idx="26">
                  <c:v>0.0969963168552107</c:v>
                </c:pt>
                <c:pt idx="27">
                  <c:v>0.0970039348232823</c:v>
                </c:pt>
                <c:pt idx="28">
                  <c:v>0.0837151834497815</c:v>
                </c:pt>
                <c:pt idx="29">
                  <c:v>0.0365903476293863</c:v>
                </c:pt>
                <c:pt idx="30">
                  <c:v>0.0615376676989618</c:v>
                </c:pt>
                <c:pt idx="31">
                  <c:v>0.0585969473569436</c:v>
                </c:pt>
                <c:pt idx="32">
                  <c:v>0.0197428121021534</c:v>
                </c:pt>
                <c:pt idx="33">
                  <c:v>0.0325664530678158</c:v>
                </c:pt>
                <c:pt idx="34">
                  <c:v>0.0229165457550619</c:v>
                </c:pt>
                <c:pt idx="35">
                  <c:v>0.0137583692798358</c:v>
                </c:pt>
                <c:pt idx="36">
                  <c:v>-0.00552852176975642</c:v>
                </c:pt>
                <c:pt idx="37">
                  <c:v>0.0509092620117342</c:v>
                </c:pt>
                <c:pt idx="38">
                  <c:v>0.0528160209759014</c:v>
                </c:pt>
                <c:pt idx="39">
                  <c:v>0.0504108795087503</c:v>
                </c:pt>
                <c:pt idx="40">
                  <c:v>0.0440010901944884</c:v>
                </c:pt>
                <c:pt idx="41">
                  <c:v>0.0586777548513509</c:v>
                </c:pt>
                <c:pt idx="42">
                  <c:v>0.0586197527146104</c:v>
                </c:pt>
                <c:pt idx="43">
                  <c:v>0.02504269491976</c:v>
                </c:pt>
                <c:pt idx="44">
                  <c:v>0.11876894606299</c:v>
                </c:pt>
                <c:pt idx="45">
                  <c:v>0.0453017828271868</c:v>
                </c:pt>
                <c:pt idx="46">
                  <c:v>0.0313680601821494</c:v>
                </c:pt>
                <c:pt idx="47">
                  <c:v>0.068759995908718</c:v>
                </c:pt>
                <c:pt idx="48">
                  <c:v>0.0658666507808758</c:v>
                </c:pt>
                <c:pt idx="49">
                  <c:v>0.0286747936544702</c:v>
                </c:pt>
                <c:pt idx="50">
                  <c:v>0.0545747188227525</c:v>
                </c:pt>
                <c:pt idx="51">
                  <c:v>0.0293581575845974</c:v>
                </c:pt>
                <c:pt idx="52">
                  <c:v>-0.0283220551020443</c:v>
                </c:pt>
                <c:pt idx="53">
                  <c:v>-0.03223340044387</c:v>
                </c:pt>
                <c:pt idx="54">
                  <c:v>-0.0170073021311281</c:v>
                </c:pt>
                <c:pt idx="55">
                  <c:v>-0.0938902559936752</c:v>
                </c:pt>
                <c:pt idx="56">
                  <c:v>-0.270446130119246</c:v>
                </c:pt>
                <c:pt idx="57">
                  <c:v>-0.218793545086478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$#¡REF!.$F$6</c:f>
              <c:strCache>
                <c:ptCount val="1"/>
                <c:pt idx="0">
                  <c:v>$#¡REF!.$F$6</c:v>
                </c:pt>
              </c:strCache>
            </c:strRef>
          </c:tx>
          <c:spPr>
            <a:solidFill>
              <a:srgbClr val="ff8080"/>
            </a:solidFill>
            <a:ln w="12600">
              <a:solidFill>
                <a:srgbClr val="ff8080"/>
              </a:solidFill>
              <a:custDash/>
              <a:round/>
            </a:ln>
          </c:spPr>
          <c:marker>
            <c:symbol val="none"/>
          </c:marker>
          <c:cat>
            <c:strRef>
              <c:f>EXPT_VL!$B$6:$B$57;EXPT_VL!$B$58:$B$63</c:f>
              <c:strCache>
                <c:ptCount val="58"/>
                <c:pt idx="0">
                  <c:v>1995:1</c:v>
                </c:pt>
                <c:pt idx="1">
                  <c:v>1995:2</c:v>
                </c:pt>
                <c:pt idx="2">
                  <c:v>1995:3</c:v>
                </c:pt>
                <c:pt idx="3">
                  <c:v>1995:4</c:v>
                </c:pt>
                <c:pt idx="4">
                  <c:v>1996:1</c:v>
                </c:pt>
                <c:pt idx="5">
                  <c:v>1996:2</c:v>
                </c:pt>
                <c:pt idx="6">
                  <c:v>1996:3</c:v>
                </c:pt>
                <c:pt idx="7">
                  <c:v>1996:4</c:v>
                </c:pt>
                <c:pt idx="8">
                  <c:v>1997:1</c:v>
                </c:pt>
                <c:pt idx="9">
                  <c:v>1997:2</c:v>
                </c:pt>
                <c:pt idx="10">
                  <c:v>1997:3</c:v>
                </c:pt>
                <c:pt idx="11">
                  <c:v>1997:4</c:v>
                </c:pt>
                <c:pt idx="12">
                  <c:v>1998:1</c:v>
                </c:pt>
                <c:pt idx="13">
                  <c:v>1998:2</c:v>
                </c:pt>
                <c:pt idx="14">
                  <c:v>1998:3</c:v>
                </c:pt>
                <c:pt idx="15">
                  <c:v>1998:4</c:v>
                </c:pt>
                <c:pt idx="16">
                  <c:v>1999:1</c:v>
                </c:pt>
                <c:pt idx="17">
                  <c:v>1999:2</c:v>
                </c:pt>
                <c:pt idx="18">
                  <c:v>1999:3</c:v>
                </c:pt>
                <c:pt idx="19">
                  <c:v>1999:4</c:v>
                </c:pt>
                <c:pt idx="20">
                  <c:v>2000:1</c:v>
                </c:pt>
                <c:pt idx="21">
                  <c:v>2000:2</c:v>
                </c:pt>
                <c:pt idx="22">
                  <c:v>2000:3</c:v>
                </c:pt>
                <c:pt idx="23">
                  <c:v>2000:4</c:v>
                </c:pt>
                <c:pt idx="24">
                  <c:v>2001:1</c:v>
                </c:pt>
                <c:pt idx="25">
                  <c:v>2001:2</c:v>
                </c:pt>
                <c:pt idx="26">
                  <c:v>2001:3</c:v>
                </c:pt>
                <c:pt idx="27">
                  <c:v>2001:4</c:v>
                </c:pt>
                <c:pt idx="28">
                  <c:v>2002:1</c:v>
                </c:pt>
                <c:pt idx="29">
                  <c:v>2002:2</c:v>
                </c:pt>
                <c:pt idx="30">
                  <c:v>2002:3</c:v>
                </c:pt>
                <c:pt idx="31">
                  <c:v>2002:4</c:v>
                </c:pt>
                <c:pt idx="32">
                  <c:v>2003:1</c:v>
                </c:pt>
                <c:pt idx="33">
                  <c:v>2003:2</c:v>
                </c:pt>
                <c:pt idx="34">
                  <c:v>2003:3</c:v>
                </c:pt>
                <c:pt idx="35">
                  <c:v>2003:4</c:v>
                </c:pt>
                <c:pt idx="36">
                  <c:v>2004:1</c:v>
                </c:pt>
                <c:pt idx="37">
                  <c:v>2004:2</c:v>
                </c:pt>
                <c:pt idx="38">
                  <c:v>2004:3</c:v>
                </c:pt>
                <c:pt idx="39">
                  <c:v>2004:4</c:v>
                </c:pt>
                <c:pt idx="40">
                  <c:v>2005:1</c:v>
                </c:pt>
                <c:pt idx="41">
                  <c:v>2005:2</c:v>
                </c:pt>
                <c:pt idx="42">
                  <c:v>2005:3</c:v>
                </c:pt>
                <c:pt idx="43">
                  <c:v>2005:4</c:v>
                </c:pt>
                <c:pt idx="44">
                  <c:v>2006:1</c:v>
                </c:pt>
                <c:pt idx="45">
                  <c:v>2006:2</c:v>
                </c:pt>
                <c:pt idx="46">
                  <c:v>2006:3</c:v>
                </c:pt>
                <c:pt idx="47">
                  <c:v>2006:4</c:v>
                </c:pt>
                <c:pt idx="48">
                  <c:v>2007:1</c:v>
                </c:pt>
                <c:pt idx="49">
                  <c:v>2007:2</c:v>
                </c:pt>
                <c:pt idx="50">
                  <c:v>2007:3</c:v>
                </c:pt>
                <c:pt idx="51">
                  <c:v>2007:4</c:v>
                </c:pt>
                <c:pt idx="52">
                  <c:v>2008:1</c:v>
                </c:pt>
                <c:pt idx="53">
                  <c:v>2008:2</c:v>
                </c:pt>
                <c:pt idx="54">
                  <c:v>2008:3</c:v>
                </c:pt>
                <c:pt idx="55">
                  <c:v>2008:4</c:v>
                </c:pt>
                <c:pt idx="56">
                  <c:v>2009:1</c:v>
                </c:pt>
                <c:pt idx="57">
                  <c:v>2009:2</c:v>
                </c:pt>
              </c:strCache>
            </c:strRef>
          </c:cat>
          <c:val>
            <c:numRef>
              <c:f>$#¡REF!.$G$7:$G$59;$#¡REF!.$G$61:$G$66</c:f>
              <c:numCache>
                <c:formatCode>General</c:formatCode>
                <c:ptCount val="0"/>
              </c:numCache>
            </c:numRef>
          </c:val>
          <c:smooth val="1"/>
        </c:ser>
        <c:hiLowLines>
          <c:spPr>
            <a:ln>
              <a:noFill/>
            </a:ln>
          </c:spPr>
        </c:hiLowLines>
        <c:marker val="0"/>
        <c:axId val="74911069"/>
        <c:axId val="499190"/>
      </c:lineChart>
      <c:catAx>
        <c:axId val="7491106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9190"/>
        <c:crossesAt val="0"/>
        <c:auto val="1"/>
        <c:lblAlgn val="ctr"/>
        <c:lblOffset val="100"/>
      </c:catAx>
      <c:valAx>
        <c:axId val="499190"/>
        <c:scaling>
          <c:orientation val="minMax"/>
          <c:max val="0.3"/>
          <c:min val="-0.3"/>
        </c:scaling>
        <c:delete val="0"/>
        <c:axPos val="l"/>
        <c:majorGridlines>
          <c:spPr>
            <a:ln>
              <a:solidFill>
                <a:srgbClr val="808080"/>
              </a:solidFill>
            </a:ln>
          </c:spPr>
        </c:majorGridlines>
        <c:numFmt formatCode="0\ %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4911069"/>
        <c:crossesAt val="1"/>
        <c:crossBetween val="midCat"/>
      </c:valAx>
      <c:spPr>
        <a:noFill/>
        <a:ln w="12600">
          <a:solidFill>
            <a:srgbClr val="000000"/>
          </a:solidFill>
          <a:round/>
        </a:ln>
      </c:spPr>
    </c:plotArea>
    <c:legend>
      <c:layout>
        <c:manualLayout>
          <c:xMode val="edge"/>
          <c:yMode val="edge"/>
          <c:x val="0.0172883201742445"/>
          <c:y val="0.883389074693423"/>
          <c:w val="0.960454669207732"/>
          <c:h val="0.078595317725752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881823081069"/>
          <c:y val="0.033179520984399"/>
          <c:w val="0.964431441989376"/>
          <c:h val="0.9129861568885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GráficosV!$Z$6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GráficosV!$Z$7:$Z$23</c:f>
              <c:numCache>
                <c:formatCode>General</c:formatCode>
                <c:ptCount val="17"/>
                <c:pt idx="0">
                  <c:v>30387.4173887315</c:v>
                </c:pt>
                <c:pt idx="1">
                  <c:v>15054.4886453815</c:v>
                </c:pt>
                <c:pt idx="2">
                  <c:v>8704.55225043104</c:v>
                </c:pt>
                <c:pt idx="3">
                  <c:v>925.51605374677</c:v>
                </c:pt>
                <c:pt idx="4">
                  <c:v>2858.9860795722</c:v>
                </c:pt>
                <c:pt idx="5">
                  <c:v>4507.45969286326</c:v>
                </c:pt>
                <c:pt idx="6">
                  <c:v>19367.3203856891</c:v>
                </c:pt>
                <c:pt idx="7">
                  <c:v>18742.8141264106</c:v>
                </c:pt>
                <c:pt idx="8">
                  <c:v>53096.5224403028</c:v>
                </c:pt>
                <c:pt idx="9">
                  <c:v>26179.1699759366</c:v>
                </c:pt>
                <c:pt idx="10">
                  <c:v>3365.13004937818</c:v>
                </c:pt>
                <c:pt idx="11">
                  <c:v>16486.8923700425</c:v>
                </c:pt>
                <c:pt idx="12">
                  <c:v>23100.8863154487</c:v>
                </c:pt>
                <c:pt idx="13">
                  <c:v>9892.42815077743</c:v>
                </c:pt>
                <c:pt idx="14">
                  <c:v>10250.6749925016</c:v>
                </c:pt>
                <c:pt idx="15">
                  <c:v>25625.7978158522</c:v>
                </c:pt>
                <c:pt idx="16">
                  <c:v>3471.81966850588</c:v>
                </c:pt>
              </c:numCache>
            </c:numRef>
          </c:val>
        </c:ser>
        <c:ser>
          <c:idx val="1"/>
          <c:order val="1"/>
          <c:tx>
            <c:strRef>
              <c:f>GráficosV!$AA$6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GráficosV!$AA$7:$AA$23</c:f>
              <c:numCache>
                <c:formatCode>General</c:formatCode>
                <c:ptCount val="17"/>
                <c:pt idx="0">
                  <c:v>31509.8191652692</c:v>
                </c:pt>
                <c:pt idx="1">
                  <c:v>16135.3262234562</c:v>
                </c:pt>
                <c:pt idx="2">
                  <c:v>8584.54391766644</c:v>
                </c:pt>
                <c:pt idx="3">
                  <c:v>1109.66915743773</c:v>
                </c:pt>
                <c:pt idx="4">
                  <c:v>2208.04852347127</c:v>
                </c:pt>
                <c:pt idx="5">
                  <c:v>5220.38204686569</c:v>
                </c:pt>
                <c:pt idx="6">
                  <c:v>19463.4569146599</c:v>
                </c:pt>
                <c:pt idx="7">
                  <c:v>20031.445423733</c:v>
                </c:pt>
                <c:pt idx="8">
                  <c:v>58372.7149537917</c:v>
                </c:pt>
                <c:pt idx="9">
                  <c:v>27658.5703332414</c:v>
                </c:pt>
                <c:pt idx="10">
                  <c:v>3398.51169927712</c:v>
                </c:pt>
                <c:pt idx="11">
                  <c:v>18752.7964244337</c:v>
                </c:pt>
                <c:pt idx="12">
                  <c:v>26632.4508308494</c:v>
                </c:pt>
                <c:pt idx="13">
                  <c:v>11336.3115226698</c:v>
                </c:pt>
                <c:pt idx="14">
                  <c:v>10573.8813680387</c:v>
                </c:pt>
                <c:pt idx="15">
                  <c:v>29171.1201401883</c:v>
                </c:pt>
                <c:pt idx="16">
                  <c:v>3672.02258202195</c:v>
                </c:pt>
              </c:numCache>
            </c:numRef>
          </c:val>
        </c:ser>
        <c:gapWidth val="150"/>
        <c:overlap val="0"/>
        <c:axId val="72957624"/>
        <c:axId val="30839128"/>
      </c:barChart>
      <c:catAx>
        <c:axId val="72957624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0839128"/>
        <c:crossesAt val="0"/>
        <c:auto val="1"/>
        <c:lblAlgn val="ctr"/>
        <c:lblOffset val="100"/>
      </c:catAx>
      <c:valAx>
        <c:axId val="3083912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295762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7601816922011"/>
          <c:y val="0.910349373764008"/>
          <c:w val="0.393794749403341"/>
          <c:h val="0.054163920017578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99692685925"/>
          <c:y val="0.0331643895989423"/>
          <c:w val="0.964428395820529"/>
          <c:h val="0.912736888497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GráficosV!$AB$6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GráficosV!$AB$7:$AB$23</c:f>
              <c:numCache>
                <c:formatCode>General</c:formatCode>
                <c:ptCount val="17"/>
                <c:pt idx="0">
                  <c:v>23393.4055789715</c:v>
                </c:pt>
                <c:pt idx="1">
                  <c:v>22367.2061429172</c:v>
                </c:pt>
                <c:pt idx="2">
                  <c:v>8133.23972379101</c:v>
                </c:pt>
                <c:pt idx="3">
                  <c:v>5124.42136995241</c:v>
                </c:pt>
                <c:pt idx="4">
                  <c:v>7990.80010409575</c:v>
                </c:pt>
                <c:pt idx="5">
                  <c:v>4881.61185225257</c:v>
                </c:pt>
                <c:pt idx="6">
                  <c:v>24548.9961566966</c:v>
                </c:pt>
                <c:pt idx="7">
                  <c:v>22419.8643425322</c:v>
                </c:pt>
                <c:pt idx="8">
                  <c:v>28609.3086927854</c:v>
                </c:pt>
                <c:pt idx="9">
                  <c:v>25644.8065535496</c:v>
                </c:pt>
                <c:pt idx="10">
                  <c:v>7218.84686889915</c:v>
                </c:pt>
                <c:pt idx="11">
                  <c:v>13086.103297847</c:v>
                </c:pt>
                <c:pt idx="12">
                  <c:v>35365.5650311398</c:v>
                </c:pt>
                <c:pt idx="13">
                  <c:v>9572.00770603231</c:v>
                </c:pt>
                <c:pt idx="14">
                  <c:v>8236.49906909107</c:v>
                </c:pt>
                <c:pt idx="15">
                  <c:v>20594.9657222579</c:v>
                </c:pt>
                <c:pt idx="16">
                  <c:v>4830.22818876025</c:v>
                </c:pt>
              </c:numCache>
            </c:numRef>
          </c:val>
        </c:ser>
        <c:ser>
          <c:idx val="1"/>
          <c:order val="1"/>
          <c:tx>
            <c:strRef>
              <c:f>GráficosV!$AC$6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GráficosV!$AC$7:$AC$23</c:f>
              <c:numCache>
                <c:formatCode>General</c:formatCode>
                <c:ptCount val="17"/>
                <c:pt idx="0">
                  <c:v>26140.882107215</c:v>
                </c:pt>
                <c:pt idx="1">
                  <c:v>19548.8981264684</c:v>
                </c:pt>
                <c:pt idx="2">
                  <c:v>9077.91395877641</c:v>
                </c:pt>
                <c:pt idx="3">
                  <c:v>7109.72106660719</c:v>
                </c:pt>
                <c:pt idx="4">
                  <c:v>11058.0181598045</c:v>
                </c:pt>
                <c:pt idx="5">
                  <c:v>6111.80426721774</c:v>
                </c:pt>
                <c:pt idx="6">
                  <c:v>26130.473190201</c:v>
                </c:pt>
                <c:pt idx="7">
                  <c:v>22362.0214948569</c:v>
                </c:pt>
                <c:pt idx="8">
                  <c:v>32007.8243860609</c:v>
                </c:pt>
                <c:pt idx="9">
                  <c:v>31707.1707379198</c:v>
                </c:pt>
                <c:pt idx="10">
                  <c:v>8406.78776847676</c:v>
                </c:pt>
                <c:pt idx="11">
                  <c:v>10880.2388414524</c:v>
                </c:pt>
                <c:pt idx="12">
                  <c:v>36784.1506429831</c:v>
                </c:pt>
                <c:pt idx="13">
                  <c:v>11472.7588284694</c:v>
                </c:pt>
                <c:pt idx="14">
                  <c:v>9314.96315217517</c:v>
                </c:pt>
                <c:pt idx="15">
                  <c:v>19913.7878149302</c:v>
                </c:pt>
                <c:pt idx="16">
                  <c:v>5803.6566834566</c:v>
                </c:pt>
              </c:numCache>
            </c:numRef>
          </c:val>
        </c:ser>
        <c:gapWidth val="150"/>
        <c:overlap val="0"/>
        <c:axId val="76178521"/>
        <c:axId val="54418704"/>
      </c:barChart>
      <c:catAx>
        <c:axId val="76178521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4418704"/>
        <c:crossesAt val="0"/>
        <c:auto val="1"/>
        <c:lblAlgn val="ctr"/>
        <c:lblOffset val="100"/>
      </c:catAx>
      <c:valAx>
        <c:axId val="5441870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6178521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9492931776275"/>
          <c:y val="0.910312913177611"/>
          <c:w val="0.392977873386601"/>
          <c:h val="0.0543190832966064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93303951132761"/>
          <c:y val="0.0464312709210668"/>
          <c:w val="0.976571561122709"/>
          <c:h val="0.9001187776697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'GráficosT(2)'!$M$6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'GráficosT(2)'!$M$7:$M$23</c:f>
              <c:numCache>
                <c:formatCode>General</c:formatCode>
                <c:ptCount val="17"/>
                <c:pt idx="0">
                  <c:v>200666.152210669</c:v>
                </c:pt>
                <c:pt idx="1">
                  <c:v>43837.63912</c:v>
                </c:pt>
                <c:pt idx="2">
                  <c:v>34615.2646169093</c:v>
                </c:pt>
                <c:pt idx="3">
                  <c:v>18642.2899559975</c:v>
                </c:pt>
                <c:pt idx="4">
                  <c:v>34.8125138047392</c:v>
                </c:pt>
                <c:pt idx="5">
                  <c:v>24957.3629444557</c:v>
                </c:pt>
                <c:pt idx="6">
                  <c:v>100323.402471</c:v>
                </c:pt>
                <c:pt idx="7">
                  <c:v>76990.297199</c:v>
                </c:pt>
                <c:pt idx="8">
                  <c:v>212753.370137647</c:v>
                </c:pt>
                <c:pt idx="9">
                  <c:v>159077.017465993</c:v>
                </c:pt>
                <c:pt idx="10">
                  <c:v>22239.179005</c:v>
                </c:pt>
                <c:pt idx="11">
                  <c:v>74911.1821235455</c:v>
                </c:pt>
                <c:pt idx="12">
                  <c:v>80270.152245</c:v>
                </c:pt>
                <c:pt idx="13">
                  <c:v>36753.9429140074</c:v>
                </c:pt>
                <c:pt idx="14">
                  <c:v>20273.291025</c:v>
                </c:pt>
                <c:pt idx="15">
                  <c:v>57059.0113070226</c:v>
                </c:pt>
                <c:pt idx="16">
                  <c:v>8430.696111</c:v>
                </c:pt>
              </c:numCache>
            </c:numRef>
          </c:val>
        </c:ser>
        <c:ser>
          <c:idx val="1"/>
          <c:order val="1"/>
          <c:tx>
            <c:strRef>
              <c:f>'GráficosT(2)'!$N$6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'GráficosT(2)'!$N$7:$N$23</c:f>
              <c:numCache>
                <c:formatCode>General</c:formatCode>
                <c:ptCount val="17"/>
                <c:pt idx="0">
                  <c:v>200218.814769019</c:v>
                </c:pt>
                <c:pt idx="1">
                  <c:v>43226.2249480381</c:v>
                </c:pt>
                <c:pt idx="2">
                  <c:v>33909.1455858266</c:v>
                </c:pt>
                <c:pt idx="3">
                  <c:v>19376.3863568407</c:v>
                </c:pt>
                <c:pt idx="4">
                  <c:v>33.4960858595365</c:v>
                </c:pt>
                <c:pt idx="5">
                  <c:v>24538.7283899256</c:v>
                </c:pt>
                <c:pt idx="6">
                  <c:v>99850.8783005089</c:v>
                </c:pt>
                <c:pt idx="7">
                  <c:v>77607.4065011609</c:v>
                </c:pt>
                <c:pt idx="8">
                  <c:v>209336.841801862</c:v>
                </c:pt>
                <c:pt idx="9">
                  <c:v>157465.69957557</c:v>
                </c:pt>
                <c:pt idx="10">
                  <c:v>21733.6526131683</c:v>
                </c:pt>
                <c:pt idx="11">
                  <c:v>74982.5455226455</c:v>
                </c:pt>
                <c:pt idx="12">
                  <c:v>80260.9847695984</c:v>
                </c:pt>
                <c:pt idx="13">
                  <c:v>37898.019365488</c:v>
                </c:pt>
                <c:pt idx="14">
                  <c:v>20812.5429982631</c:v>
                </c:pt>
                <c:pt idx="15">
                  <c:v>57333.5431602707</c:v>
                </c:pt>
                <c:pt idx="16">
                  <c:v>8557.54711101049</c:v>
                </c:pt>
              </c:numCache>
            </c:numRef>
          </c:val>
        </c:ser>
        <c:gapWidth val="150"/>
        <c:overlap val="0"/>
        <c:axId val="96201313"/>
        <c:axId val="35382237"/>
      </c:barChart>
      <c:catAx>
        <c:axId val="96201313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5382237"/>
        <c:crossesAt val="0"/>
        <c:auto val="1"/>
        <c:lblAlgn val="ctr"/>
        <c:lblOffset val="100"/>
      </c:catAx>
      <c:valAx>
        <c:axId val="3538223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620131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5292662182015"/>
          <c:y val="0.911996544649606"/>
          <c:w val="0.3873037964896"/>
          <c:h val="0.053233992009502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4881823081069"/>
          <c:y val="0.0333591931730023"/>
          <c:w val="0.964431441989376"/>
          <c:h val="0.912556799290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GráficosV!$AD$6</c:f>
              <c:strCache>
                <c:ptCount val="1"/>
                <c:pt idx="0">
                  <c:v>Valor estimado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GráficosV!$AD$7:$AD$23</c:f>
              <c:numCache>
                <c:formatCode>General</c:formatCode>
                <c:ptCount val="17"/>
                <c:pt idx="0">
                  <c:v>19940.1168066372</c:v>
                </c:pt>
                <c:pt idx="1">
                  <c:v>6435.2416131363</c:v>
                </c:pt>
                <c:pt idx="2">
                  <c:v>4487.80199905277</c:v>
                </c:pt>
                <c:pt idx="3">
                  <c:v>2121.63016944918</c:v>
                </c:pt>
                <c:pt idx="4">
                  <c:v>3527.60487331282</c:v>
                </c:pt>
                <c:pt idx="5">
                  <c:v>1895.47368729483</c:v>
                </c:pt>
                <c:pt idx="6">
                  <c:v>11418.0875029389</c:v>
                </c:pt>
                <c:pt idx="7">
                  <c:v>5914.26920322501</c:v>
                </c:pt>
                <c:pt idx="8">
                  <c:v>42787.9477340378</c:v>
                </c:pt>
                <c:pt idx="9">
                  <c:v>20032.2869578096</c:v>
                </c:pt>
                <c:pt idx="10">
                  <c:v>2137.61277827226</c:v>
                </c:pt>
                <c:pt idx="11">
                  <c:v>10532.881215355</c:v>
                </c:pt>
                <c:pt idx="12">
                  <c:v>14254.2373446256</c:v>
                </c:pt>
                <c:pt idx="13">
                  <c:v>4000.24066877667</c:v>
                </c:pt>
                <c:pt idx="14">
                  <c:v>4005.63595538309</c:v>
                </c:pt>
                <c:pt idx="15">
                  <c:v>13222.6977719966</c:v>
                </c:pt>
                <c:pt idx="16">
                  <c:v>934.219578464628</c:v>
                </c:pt>
              </c:numCache>
            </c:numRef>
          </c:val>
        </c:ser>
        <c:ser>
          <c:idx val="1"/>
          <c:order val="1"/>
          <c:tx>
            <c:strRef>
              <c:f>GráficosV!$AE$6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GráficosV!$Y$7:$Y$23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GráficosV!$AE$7:$AE$23</c:f>
              <c:numCache>
                <c:formatCode>General</c:formatCode>
                <c:ptCount val="17"/>
                <c:pt idx="0">
                  <c:v>21740.3173631902</c:v>
                </c:pt>
                <c:pt idx="1">
                  <c:v>6321.76424190962</c:v>
                </c:pt>
                <c:pt idx="2">
                  <c:v>4018.64526360391</c:v>
                </c:pt>
                <c:pt idx="3">
                  <c:v>1958.25302755357</c:v>
                </c:pt>
                <c:pt idx="4">
                  <c:v>3638.29157535995</c:v>
                </c:pt>
                <c:pt idx="5">
                  <c:v>2070.41954344136</c:v>
                </c:pt>
                <c:pt idx="6">
                  <c:v>13655.3649572523</c:v>
                </c:pt>
                <c:pt idx="7">
                  <c:v>6213.62544883715</c:v>
                </c:pt>
                <c:pt idx="8">
                  <c:v>43022.2052792477</c:v>
                </c:pt>
                <c:pt idx="9">
                  <c:v>20259.6352175183</c:v>
                </c:pt>
                <c:pt idx="10">
                  <c:v>3099.26401913914</c:v>
                </c:pt>
                <c:pt idx="11">
                  <c:v>9877.11836456615</c:v>
                </c:pt>
                <c:pt idx="12">
                  <c:v>16895.1688927863</c:v>
                </c:pt>
                <c:pt idx="13">
                  <c:v>4749.75618692731</c:v>
                </c:pt>
                <c:pt idx="14">
                  <c:v>3652.85164701395</c:v>
                </c:pt>
                <c:pt idx="15">
                  <c:v>12080.2637721713</c:v>
                </c:pt>
                <c:pt idx="16">
                  <c:v>1091.57404474999</c:v>
                </c:pt>
              </c:numCache>
            </c:numRef>
          </c:val>
        </c:ser>
        <c:gapWidth val="150"/>
        <c:overlap val="0"/>
        <c:axId val="11935295"/>
        <c:axId val="5726327"/>
      </c:barChart>
      <c:catAx>
        <c:axId val="11935295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726327"/>
        <c:crossesAt val="0"/>
        <c:auto val="1"/>
        <c:lblAlgn val="ctr"/>
        <c:lblOffset val="100"/>
      </c:catAx>
      <c:valAx>
        <c:axId val="5726327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1935295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47601816922011"/>
          <c:y val="0.909453618530422"/>
          <c:w val="0.393794749403341"/>
          <c:h val="0.054638146957774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81301709873138"/>
          <c:y val="0.0410334346504559"/>
          <c:w val="0.949944842801986"/>
          <c:h val="0.958966565349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GráficosV!$AU$7:$AU$23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GráficosV!$AW$7:$AW$23</c:f>
              <c:numCache>
                <c:formatCode>General</c:formatCode>
                <c:ptCount val="17"/>
                <c:pt idx="0">
                  <c:v>30643.8014994203</c:v>
                </c:pt>
                <c:pt idx="1">
                  <c:v>15775.6294194039</c:v>
                </c:pt>
                <c:pt idx="2">
                  <c:v>8469.13901392118</c:v>
                </c:pt>
                <c:pt idx="3">
                  <c:v>1067.04861133719</c:v>
                </c:pt>
                <c:pt idx="4">
                  <c:v>2130.13225723768</c:v>
                </c:pt>
                <c:pt idx="5">
                  <c:v>5069.14477700318</c:v>
                </c:pt>
                <c:pt idx="6">
                  <c:v>19352.2616859577</c:v>
                </c:pt>
                <c:pt idx="7">
                  <c:v>18883.9076383211</c:v>
                </c:pt>
                <c:pt idx="8">
                  <c:v>58265.3092199043</c:v>
                </c:pt>
                <c:pt idx="9">
                  <c:v>26531.2573374113</c:v>
                </c:pt>
                <c:pt idx="10">
                  <c:v>3469.82913215808</c:v>
                </c:pt>
                <c:pt idx="11">
                  <c:v>18613.737272571</c:v>
                </c:pt>
                <c:pt idx="12">
                  <c:v>25503.497652016</c:v>
                </c:pt>
                <c:pt idx="13">
                  <c:v>10906.3265517953</c:v>
                </c:pt>
                <c:pt idx="14">
                  <c:v>11007.8567457566</c:v>
                </c:pt>
                <c:pt idx="15">
                  <c:v>28905.5802587693</c:v>
                </c:pt>
                <c:pt idx="16">
                  <c:v>3602.08662815372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GráficosV!$AU$7:$AU$23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GráficosV!$AY$7:$AY$23</c:f>
              <c:numCache>
                <c:formatCode>General</c:formatCode>
                <c:ptCount val="17"/>
                <c:pt idx="0">
                  <c:v>25796.1307658055</c:v>
                </c:pt>
                <c:pt idx="1">
                  <c:v>19626.5768239803</c:v>
                </c:pt>
                <c:pt idx="2">
                  <c:v>8930.05292748098</c:v>
                </c:pt>
                <c:pt idx="3">
                  <c:v>7109.09352535692</c:v>
                </c:pt>
                <c:pt idx="4">
                  <c:v>10579.9017645386</c:v>
                </c:pt>
                <c:pt idx="5">
                  <c:v>5994.93462922408</c:v>
                </c:pt>
                <c:pt idx="6">
                  <c:v>25183.3404678492</c:v>
                </c:pt>
                <c:pt idx="7">
                  <c:v>21557.4384754565</c:v>
                </c:pt>
                <c:pt idx="8">
                  <c:v>32020.6736730438</c:v>
                </c:pt>
                <c:pt idx="9">
                  <c:v>30796.887681809</c:v>
                </c:pt>
                <c:pt idx="10">
                  <c:v>8553.8053291884</c:v>
                </c:pt>
                <c:pt idx="11">
                  <c:v>10920.9312152489</c:v>
                </c:pt>
                <c:pt idx="12">
                  <c:v>35160.8589591988</c:v>
                </c:pt>
                <c:pt idx="13">
                  <c:v>11245.1657114594</c:v>
                </c:pt>
                <c:pt idx="14">
                  <c:v>9760.30139370893</c:v>
                </c:pt>
                <c:pt idx="15">
                  <c:v>19311.6789869503</c:v>
                </c:pt>
                <c:pt idx="16">
                  <c:v>5648.77337083819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GráficosV!$AU$7:$AU$23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GráficosV!$BA$7:$BA$23</c:f>
              <c:numCache>
                <c:formatCode>General</c:formatCode>
                <c:ptCount val="17"/>
                <c:pt idx="0">
                  <c:v>4847.67073361483</c:v>
                </c:pt>
                <c:pt idx="1">
                  <c:v>-3850.9474045764</c:v>
                </c:pt>
                <c:pt idx="2">
                  <c:v>-460.913913559798</c:v>
                </c:pt>
                <c:pt idx="3">
                  <c:v>-6042.04491401973</c:v>
                </c:pt>
                <c:pt idx="4">
                  <c:v>-8449.76950730089</c:v>
                </c:pt>
                <c:pt idx="5">
                  <c:v>-925.7898522209</c:v>
                </c:pt>
                <c:pt idx="6">
                  <c:v>-5831.07878189155</c:v>
                </c:pt>
                <c:pt idx="7">
                  <c:v>-2673.53083713541</c:v>
                </c:pt>
                <c:pt idx="8">
                  <c:v>26244.6355468605</c:v>
                </c:pt>
                <c:pt idx="9">
                  <c:v>-4265.63034439772</c:v>
                </c:pt>
                <c:pt idx="10">
                  <c:v>-5083.97619703032</c:v>
                </c:pt>
                <c:pt idx="11">
                  <c:v>7692.80605732206</c:v>
                </c:pt>
                <c:pt idx="12">
                  <c:v>-9657.36130718275</c:v>
                </c:pt>
                <c:pt idx="13">
                  <c:v>-338.839159664081</c:v>
                </c:pt>
                <c:pt idx="14">
                  <c:v>1247.55535204766</c:v>
                </c:pt>
                <c:pt idx="15">
                  <c:v>9593.90127181902</c:v>
                </c:pt>
                <c:pt idx="16">
                  <c:v>-2046.68674268446</c:v>
                </c:pt>
              </c:numCache>
            </c:numRef>
          </c:val>
        </c:ser>
        <c:gapWidth val="150"/>
        <c:overlap val="0"/>
        <c:axId val="64802392"/>
        <c:axId val="98698644"/>
      </c:barChart>
      <c:catAx>
        <c:axId val="64802392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8698644"/>
        <c:crossesAt val="0"/>
        <c:auto val="1"/>
        <c:lblAlgn val="ctr"/>
        <c:lblOffset val="100"/>
      </c:catAx>
      <c:valAx>
        <c:axId val="986986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4802392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22683397683398"/>
          <c:y val="0.0462006079027356"/>
          <c:w val="0.41588527302813"/>
          <c:h val="0.039311043566362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280779024155254"/>
          <c:y val="0.0407235246564268"/>
          <c:w val="0.949969031725277"/>
          <c:h val="0.9592764753435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GráficosV!$AU$34:$AU$50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GráficosV!$AW$34:$AW$50</c:f>
              <c:numCache>
                <c:formatCode>General</c:formatCode>
                <c:ptCount val="17"/>
                <c:pt idx="0">
                  <c:v>30643.8014994203</c:v>
                </c:pt>
                <c:pt idx="1">
                  <c:v>15775.6294194039</c:v>
                </c:pt>
                <c:pt idx="2">
                  <c:v>8469.13901392118</c:v>
                </c:pt>
                <c:pt idx="3">
                  <c:v>1067.04861133719</c:v>
                </c:pt>
                <c:pt idx="4">
                  <c:v>2130.13225723768</c:v>
                </c:pt>
                <c:pt idx="5">
                  <c:v>5069.14477700318</c:v>
                </c:pt>
                <c:pt idx="6">
                  <c:v>19352.2616859577</c:v>
                </c:pt>
                <c:pt idx="7">
                  <c:v>18883.9076383211</c:v>
                </c:pt>
                <c:pt idx="8">
                  <c:v>58265.3092199043</c:v>
                </c:pt>
                <c:pt idx="9">
                  <c:v>26531.2573374113</c:v>
                </c:pt>
                <c:pt idx="10">
                  <c:v>3469.82913215808</c:v>
                </c:pt>
                <c:pt idx="11">
                  <c:v>18613.737272571</c:v>
                </c:pt>
                <c:pt idx="12">
                  <c:v>25503.497652016</c:v>
                </c:pt>
                <c:pt idx="13">
                  <c:v>10906.3265517953</c:v>
                </c:pt>
                <c:pt idx="14">
                  <c:v>11007.8567457566</c:v>
                </c:pt>
                <c:pt idx="15">
                  <c:v>28905.5802587693</c:v>
                </c:pt>
                <c:pt idx="16">
                  <c:v>3602.08662815372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GráficosV!$AU$34:$AU$50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GráficosV!$AY$34:$AY$50</c:f>
              <c:numCache>
                <c:formatCode>General</c:formatCode>
                <c:ptCount val="17"/>
                <c:pt idx="0">
                  <c:v>25796.1307658055</c:v>
                </c:pt>
                <c:pt idx="1">
                  <c:v>19626.5768239803</c:v>
                </c:pt>
                <c:pt idx="2">
                  <c:v>8930.05292748098</c:v>
                </c:pt>
                <c:pt idx="3">
                  <c:v>7109.09352535692</c:v>
                </c:pt>
                <c:pt idx="4">
                  <c:v>10579.9017645386</c:v>
                </c:pt>
                <c:pt idx="5">
                  <c:v>5994.93462922408</c:v>
                </c:pt>
                <c:pt idx="6">
                  <c:v>25183.3404678492</c:v>
                </c:pt>
                <c:pt idx="7">
                  <c:v>21557.4384754565</c:v>
                </c:pt>
                <c:pt idx="8">
                  <c:v>32020.6736730438</c:v>
                </c:pt>
                <c:pt idx="9">
                  <c:v>30796.887681809</c:v>
                </c:pt>
                <c:pt idx="10">
                  <c:v>8553.8053291884</c:v>
                </c:pt>
                <c:pt idx="11">
                  <c:v>10920.9312152489</c:v>
                </c:pt>
                <c:pt idx="12">
                  <c:v>35160.8589591988</c:v>
                </c:pt>
                <c:pt idx="13">
                  <c:v>11245.1657114594</c:v>
                </c:pt>
                <c:pt idx="14">
                  <c:v>9760.30139370893</c:v>
                </c:pt>
                <c:pt idx="15">
                  <c:v>19311.6789869503</c:v>
                </c:pt>
                <c:pt idx="16">
                  <c:v>5648.77337083819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GráficosV!$AU$34:$AU$50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 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GráficosV!$BA$34:$BA$50</c:f>
              <c:numCache>
                <c:formatCode>General</c:formatCode>
                <c:ptCount val="17"/>
                <c:pt idx="0">
                  <c:v>4847.67073361483</c:v>
                </c:pt>
                <c:pt idx="1">
                  <c:v>-3850.9474045764</c:v>
                </c:pt>
                <c:pt idx="2">
                  <c:v>-460.913913559798</c:v>
                </c:pt>
                <c:pt idx="3">
                  <c:v>-6042.04491401973</c:v>
                </c:pt>
                <c:pt idx="4">
                  <c:v>-8449.76950730089</c:v>
                </c:pt>
                <c:pt idx="5">
                  <c:v>-925.7898522209</c:v>
                </c:pt>
                <c:pt idx="6">
                  <c:v>-5831.07878189155</c:v>
                </c:pt>
                <c:pt idx="7">
                  <c:v>-2673.53083713541</c:v>
                </c:pt>
                <c:pt idx="8">
                  <c:v>26244.6355468605</c:v>
                </c:pt>
                <c:pt idx="9">
                  <c:v>-4265.63034439772</c:v>
                </c:pt>
                <c:pt idx="10">
                  <c:v>-5083.97619703032</c:v>
                </c:pt>
                <c:pt idx="11">
                  <c:v>7692.80605732206</c:v>
                </c:pt>
                <c:pt idx="12">
                  <c:v>-9657.36130718275</c:v>
                </c:pt>
                <c:pt idx="13">
                  <c:v>-338.839159664081</c:v>
                </c:pt>
                <c:pt idx="14">
                  <c:v>1247.55535204766</c:v>
                </c:pt>
                <c:pt idx="15">
                  <c:v>9593.90127181902</c:v>
                </c:pt>
                <c:pt idx="16">
                  <c:v>-2046.68674268446</c:v>
                </c:pt>
              </c:numCache>
            </c:numRef>
          </c:val>
        </c:ser>
        <c:gapWidth val="150"/>
        <c:overlap val="0"/>
        <c:axId val="45219870"/>
        <c:axId val="92775736"/>
      </c:barChart>
      <c:catAx>
        <c:axId val="45219870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2775736"/>
        <c:crossesAt val="0"/>
        <c:auto val="1"/>
        <c:lblAlgn val="ctr"/>
        <c:lblOffset val="100"/>
      </c:catAx>
      <c:valAx>
        <c:axId val="92775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5219870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44146996077352"/>
          <c:y val="0.0513338722716249"/>
          <c:w val="0.393297088982176"/>
          <c:h val="0.0355699272433306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05241001894338"/>
          <c:y val="0.0506779498028657"/>
          <c:w val="0.978236160808251"/>
          <c:h val="0.8741225117799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41327523"/>
        <c:axId val="73558270"/>
      </c:barChart>
      <c:catAx>
        <c:axId val="413275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3558270"/>
        <c:crossesAt val="0"/>
        <c:auto val="1"/>
        <c:lblAlgn val="ctr"/>
        <c:lblOffset val="100"/>
      </c:catAx>
      <c:valAx>
        <c:axId val="7355827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1327523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1679646390234"/>
          <c:y val="0.943840753918646"/>
          <c:w val="0.204925278888655"/>
          <c:h val="0.033849408596980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9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7107978857287"/>
          <c:y val="0.0417552677363232"/>
          <c:w val="0.966524037251447"/>
          <c:h val="0.86738836265223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11295782"/>
        <c:axId val="88648348"/>
      </c:barChart>
      <c:catAx>
        <c:axId val="112957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8648348"/>
        <c:crossesAt val="0"/>
        <c:auto val="1"/>
        <c:lblAlgn val="ctr"/>
        <c:lblOffset val="100"/>
      </c:catAx>
      <c:valAx>
        <c:axId val="8864834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1295782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2392818189445"/>
          <c:y val="0.943456408273729"/>
          <c:w val="0.205680006711972"/>
          <c:h val="0.0340228107481152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9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26964173475801"/>
          <c:y val="0.0430913817236553"/>
          <c:w val="0.966520008380473"/>
          <c:h val="0.8638272345530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ser>
          <c:idx val="1"/>
          <c:order val="1"/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</c:ser>
        <c:gapWidth val="190"/>
        <c:overlap val="0"/>
        <c:axId val="3468117"/>
        <c:axId val="27281035"/>
      </c:barChart>
      <c:catAx>
        <c:axId val="346811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7281035"/>
        <c:crossesAt val="0"/>
        <c:auto val="1"/>
        <c:lblAlgn val="ctr"/>
        <c:lblOffset val="100"/>
      </c:catAx>
      <c:valAx>
        <c:axId val="2728103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8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468117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22417766603813"/>
          <c:y val="0.941511697660468"/>
          <c:w val="0.205447307772889"/>
          <c:h val="0.035192961407718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9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083049271769"/>
          <c:y val="0.043143132426935"/>
          <c:w val="0.944065695692594"/>
          <c:h val="0.9568568675730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'GráficosT(2)'!$AB$7:$AB$23</c:f>
              <c:numCache>
                <c:formatCode>General</c:formatCode>
                <c:ptCount val="17"/>
                <c:pt idx="0">
                  <c:v>29104.0500672467</c:v>
                </c:pt>
                <c:pt idx="1">
                  <c:v>21663.3826493359</c:v>
                </c:pt>
                <c:pt idx="2">
                  <c:v>13699.45201848</c:v>
                </c:pt>
                <c:pt idx="3">
                  <c:v>483.558489663866</c:v>
                </c:pt>
                <c:pt idx="4">
                  <c:v>1105.63305238557</c:v>
                </c:pt>
                <c:pt idx="5">
                  <c:v>9605.81663652573</c:v>
                </c:pt>
                <c:pt idx="6">
                  <c:v>35815.0465215642</c:v>
                </c:pt>
                <c:pt idx="7">
                  <c:v>48943.7016453539</c:v>
                </c:pt>
                <c:pt idx="8">
                  <c:v>39447.7922973119</c:v>
                </c:pt>
                <c:pt idx="9">
                  <c:v>44052.9270803624</c:v>
                </c:pt>
                <c:pt idx="10">
                  <c:v>5899.32374628999</c:v>
                </c:pt>
                <c:pt idx="11">
                  <c:v>16684.8922496686</c:v>
                </c:pt>
                <c:pt idx="12">
                  <c:v>31459.7147385958</c:v>
                </c:pt>
                <c:pt idx="13">
                  <c:v>20596.5396035349</c:v>
                </c:pt>
                <c:pt idx="14">
                  <c:v>12506.5189509804</c:v>
                </c:pt>
                <c:pt idx="15">
                  <c:v>25597.050093456</c:v>
                </c:pt>
                <c:pt idx="16">
                  <c:v>6784.04507411481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'GráficosT(2)'!$AD$7:$AD$23</c:f>
              <c:numCache>
                <c:formatCode>General</c:formatCode>
                <c:ptCount val="17"/>
                <c:pt idx="0">
                  <c:v>28758.4931160966</c:v>
                </c:pt>
                <c:pt idx="1">
                  <c:v>23588.4512430915</c:v>
                </c:pt>
                <c:pt idx="2">
                  <c:v>9089.10685813143</c:v>
                </c:pt>
                <c:pt idx="3">
                  <c:v>6615.76845049622</c:v>
                </c:pt>
                <c:pt idx="4">
                  <c:v>11630.752770254</c:v>
                </c:pt>
                <c:pt idx="5">
                  <c:v>7810.30643840727</c:v>
                </c:pt>
                <c:pt idx="6">
                  <c:v>30736.8396718454</c:v>
                </c:pt>
                <c:pt idx="7">
                  <c:v>33484.3658156672</c:v>
                </c:pt>
                <c:pt idx="8">
                  <c:v>34105.8162634594</c:v>
                </c:pt>
                <c:pt idx="9">
                  <c:v>42489.7484937672</c:v>
                </c:pt>
                <c:pt idx="10">
                  <c:v>8932.52725104366</c:v>
                </c:pt>
                <c:pt idx="11">
                  <c:v>12967.9928094251</c:v>
                </c:pt>
                <c:pt idx="12">
                  <c:v>53811.4779306561</c:v>
                </c:pt>
                <c:pt idx="13">
                  <c:v>16334.2374442444</c:v>
                </c:pt>
                <c:pt idx="14">
                  <c:v>10682.6400875773</c:v>
                </c:pt>
                <c:pt idx="15">
                  <c:v>26170.5092702123</c:v>
                </c:pt>
                <c:pt idx="16">
                  <c:v>6240.41100049518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'GráficosT(2)'!$Z$7:$Z$23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</c:v>
                </c:pt>
                <c:pt idx="13">
                  <c:v>Murcia 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 </c:v>
                </c:pt>
              </c:strCache>
            </c:strRef>
          </c:cat>
          <c:val>
            <c:numRef>
              <c:f>'GráficosT(2)'!$AF$7:$AF$23</c:f>
              <c:numCache>
                <c:formatCode>General</c:formatCode>
                <c:ptCount val="17"/>
                <c:pt idx="0">
                  <c:v>345.556951150149</c:v>
                </c:pt>
                <c:pt idx="1">
                  <c:v>-1925.06859375562</c:v>
                </c:pt>
                <c:pt idx="2">
                  <c:v>4610.34516034852</c:v>
                </c:pt>
                <c:pt idx="3">
                  <c:v>-6132.20996083235</c:v>
                </c:pt>
                <c:pt idx="4">
                  <c:v>-10525.1197178684</c:v>
                </c:pt>
                <c:pt idx="5">
                  <c:v>1795.51019811846</c:v>
                </c:pt>
                <c:pt idx="6">
                  <c:v>5078.20684971884</c:v>
                </c:pt>
                <c:pt idx="7">
                  <c:v>15459.3358296866</c:v>
                </c:pt>
                <c:pt idx="8">
                  <c:v>5341.97603385246</c:v>
                </c:pt>
                <c:pt idx="9">
                  <c:v>1563.1785865952</c:v>
                </c:pt>
                <c:pt idx="10">
                  <c:v>-3033.20350475367</c:v>
                </c:pt>
                <c:pt idx="11">
                  <c:v>3716.89944024348</c:v>
                </c:pt>
                <c:pt idx="12">
                  <c:v>-22351.7631920603</c:v>
                </c:pt>
                <c:pt idx="13">
                  <c:v>4262.30215929043</c:v>
                </c:pt>
                <c:pt idx="14">
                  <c:v>1823.87886340303</c:v>
                </c:pt>
                <c:pt idx="15">
                  <c:v>-573.459176756282</c:v>
                </c:pt>
                <c:pt idx="16">
                  <c:v>543.634073619621</c:v>
                </c:pt>
              </c:numCache>
            </c:numRef>
          </c:val>
        </c:ser>
        <c:gapWidth val="150"/>
        <c:overlap val="0"/>
        <c:axId val="80586811"/>
        <c:axId val="87422584"/>
      </c:barChart>
      <c:catAx>
        <c:axId val="80586811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7422584"/>
        <c:crossesAt val="0"/>
        <c:auto val="1"/>
        <c:lblAlgn val="ctr"/>
        <c:lblOffset val="100"/>
      </c:catAx>
      <c:valAx>
        <c:axId val="874225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0586811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71815928106601"/>
          <c:y val="0.045926560325447"/>
          <c:w val="0.382553455221568"/>
          <c:h val="0.0376833315490847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3734603764815"/>
          <c:y val="0.0425576963794199"/>
          <c:w val="0.944379889999225"/>
          <c:h val="0.95744230362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"Exportaciones"</c:f>
              <c:strCache>
                <c:ptCount val="1"/>
                <c:pt idx="0">
                  <c:v>Exportaciones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(C.de)</c:v>
                </c:pt>
                <c:pt idx="13">
                  <c:v>Murcia (R.de)</c:v>
                </c:pt>
                <c:pt idx="14">
                  <c:v>Navarra (C.F.de)</c:v>
                </c:pt>
                <c:pt idx="15">
                  <c:v>País Vasco</c:v>
                </c:pt>
                <c:pt idx="16">
                  <c:v>Rioja (La)</c:v>
                </c:pt>
              </c:strCache>
            </c:strRef>
          </c:cat>
          <c:val>
            <c:numRef>
              <c:f>'GráficosT(2)'!$AB$34:$AB$50</c:f>
              <c:numCache>
                <c:formatCode>General</c:formatCode>
                <c:ptCount val="17"/>
                <c:pt idx="0">
                  <c:v>26717.2418127813</c:v>
                </c:pt>
                <c:pt idx="1">
                  <c:v>20901.5787235036</c:v>
                </c:pt>
                <c:pt idx="2">
                  <c:v>12815.1492829331</c:v>
                </c:pt>
                <c:pt idx="3">
                  <c:v>459.279710227156</c:v>
                </c:pt>
                <c:pt idx="4">
                  <c:v>1907.02014498349</c:v>
                </c:pt>
                <c:pt idx="5">
                  <c:v>9123.26284853257</c:v>
                </c:pt>
                <c:pt idx="6">
                  <c:v>36322.2979117528</c:v>
                </c:pt>
                <c:pt idx="7">
                  <c:v>43426.2279096207</c:v>
                </c:pt>
                <c:pt idx="8">
                  <c:v>39346.0966020337</c:v>
                </c:pt>
                <c:pt idx="9">
                  <c:v>38342.198912117</c:v>
                </c:pt>
                <c:pt idx="10">
                  <c:v>6014.21082787521</c:v>
                </c:pt>
                <c:pt idx="11">
                  <c:v>15282.7340433914</c:v>
                </c:pt>
                <c:pt idx="12">
                  <c:v>27862.3942774135</c:v>
                </c:pt>
                <c:pt idx="13">
                  <c:v>18834.8760308936</c:v>
                </c:pt>
                <c:pt idx="14">
                  <c:v>13879.3172690014</c:v>
                </c:pt>
                <c:pt idx="15">
                  <c:v>24618.9713143153</c:v>
                </c:pt>
                <c:pt idx="16">
                  <c:v>6290.69607108316</c:v>
                </c:pt>
              </c:numCache>
            </c:numRef>
          </c:val>
        </c:ser>
        <c:ser>
          <c:idx val="1"/>
          <c:order val="1"/>
          <c:tx>
            <c:strRef>
              <c:f>"Importaciones"</c:f>
              <c:strCache>
                <c:ptCount val="1"/>
                <c:pt idx="0">
                  <c:v>Importaciones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(C.de)</c:v>
                </c:pt>
                <c:pt idx="13">
                  <c:v>Murcia (R.de)</c:v>
                </c:pt>
                <c:pt idx="14">
                  <c:v>Navarra (C.F.de)</c:v>
                </c:pt>
                <c:pt idx="15">
                  <c:v>País Vasco</c:v>
                </c:pt>
                <c:pt idx="16">
                  <c:v>Rioja (La)</c:v>
                </c:pt>
              </c:strCache>
            </c:strRef>
          </c:cat>
          <c:val>
            <c:numRef>
              <c:f>'GráficosT(2)'!$AD$34:$AD$50</c:f>
              <c:numCache>
                <c:formatCode>General</c:formatCode>
                <c:ptCount val="17"/>
                <c:pt idx="0">
                  <c:v>27342.4694159568</c:v>
                </c:pt>
                <c:pt idx="1">
                  <c:v>23980.3621874166</c:v>
                </c:pt>
                <c:pt idx="2">
                  <c:v>9096.92596641709</c:v>
                </c:pt>
                <c:pt idx="3">
                  <c:v>6860.89602462974</c:v>
                </c:pt>
                <c:pt idx="4">
                  <c:v>11008.0245795766</c:v>
                </c:pt>
                <c:pt idx="5">
                  <c:v>7537.22128149348</c:v>
                </c:pt>
                <c:pt idx="6">
                  <c:v>27690.0863775146</c:v>
                </c:pt>
                <c:pt idx="7">
                  <c:v>30730.7237561577</c:v>
                </c:pt>
                <c:pt idx="8">
                  <c:v>33708.2781438843</c:v>
                </c:pt>
                <c:pt idx="9">
                  <c:v>39105.1204335545</c:v>
                </c:pt>
                <c:pt idx="10">
                  <c:v>9258.94913660914</c:v>
                </c:pt>
                <c:pt idx="11">
                  <c:v>13258.4124276878</c:v>
                </c:pt>
                <c:pt idx="12">
                  <c:v>46213.2458144725</c:v>
                </c:pt>
                <c:pt idx="13">
                  <c:v>15490.6957154749</c:v>
                </c:pt>
                <c:pt idx="14">
                  <c:v>11717.6100700727</c:v>
                </c:pt>
                <c:pt idx="15">
                  <c:v>23304.2523054067</c:v>
                </c:pt>
                <c:pt idx="16">
                  <c:v>5840.28005613364</c:v>
                </c:pt>
              </c:numCache>
            </c:numRef>
          </c:val>
        </c:ser>
        <c:ser>
          <c:idx val="2"/>
          <c:order val="2"/>
          <c:tx>
            <c:strRef>
              <c:f>"Saldo"</c:f>
              <c:strCache>
                <c:ptCount val="1"/>
                <c:pt idx="0">
                  <c:v>Saldo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'GráficosT(2)'!$Z$34:$Z$50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 (C.de)</c:v>
                </c:pt>
                <c:pt idx="13">
                  <c:v>Murcia (R.de)</c:v>
                </c:pt>
                <c:pt idx="14">
                  <c:v>Navarra (C.F.de)</c:v>
                </c:pt>
                <c:pt idx="15">
                  <c:v>País Vasco</c:v>
                </c:pt>
                <c:pt idx="16">
                  <c:v>Rioja (La)</c:v>
                </c:pt>
              </c:strCache>
            </c:strRef>
          </c:cat>
          <c:val>
            <c:numRef>
              <c:f>'GráficosT(2)'!$AF$34:$AF$50</c:f>
              <c:numCache>
                <c:formatCode>General</c:formatCode>
                <c:ptCount val="17"/>
                <c:pt idx="0">
                  <c:v>-625.227603175543</c:v>
                </c:pt>
                <c:pt idx="1">
                  <c:v>-3078.78346391293</c:v>
                </c:pt>
                <c:pt idx="2">
                  <c:v>3718.223316516</c:v>
                </c:pt>
                <c:pt idx="3">
                  <c:v>-6401.61631440259</c:v>
                </c:pt>
                <c:pt idx="4">
                  <c:v>-9101.00443459312</c:v>
                </c:pt>
                <c:pt idx="5">
                  <c:v>1586.04156703909</c:v>
                </c:pt>
                <c:pt idx="6">
                  <c:v>8632.21153423819</c:v>
                </c:pt>
                <c:pt idx="7">
                  <c:v>12695.504153463</c:v>
                </c:pt>
                <c:pt idx="8">
                  <c:v>5637.81845814936</c:v>
                </c:pt>
                <c:pt idx="9">
                  <c:v>-762.9215214375</c:v>
                </c:pt>
                <c:pt idx="10">
                  <c:v>-3244.73830873393</c:v>
                </c:pt>
                <c:pt idx="11">
                  <c:v>2024.32161570359</c:v>
                </c:pt>
                <c:pt idx="12">
                  <c:v>-18350.851537059</c:v>
                </c:pt>
                <c:pt idx="13">
                  <c:v>3344.18031541872</c:v>
                </c:pt>
                <c:pt idx="14">
                  <c:v>2161.70719892872</c:v>
                </c:pt>
                <c:pt idx="15">
                  <c:v>1314.71900890855</c:v>
                </c:pt>
                <c:pt idx="16">
                  <c:v>450.416014949516</c:v>
                </c:pt>
              </c:numCache>
            </c:numRef>
          </c:val>
        </c:ser>
        <c:gapWidth val="150"/>
        <c:overlap val="0"/>
        <c:axId val="58305449"/>
        <c:axId val="32051590"/>
      </c:barChart>
      <c:catAx>
        <c:axId val="58305449"/>
        <c:scaling>
          <c:orientation val="minMax"/>
        </c:scaling>
        <c:delete val="0"/>
        <c:axPos val="b"/>
        <c:majorGridlines>
          <c:spPr>
            <a:ln>
              <a:solidFill>
                <a:srgbClr val="c0c0c0"/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2051590"/>
        <c:crossesAt val="0"/>
        <c:auto val="1"/>
        <c:lblAlgn val="ctr"/>
        <c:lblOffset val="100"/>
      </c:catAx>
      <c:valAx>
        <c:axId val="3205159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6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8305449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543031993183051"/>
          <c:y val="0.0454160491213212"/>
          <c:w val="0.423580447749632"/>
          <c:h val="0.0372644505610841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7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55014885535366"/>
          <c:y val="0.0398262798004066"/>
          <c:w val="0.961092290319269"/>
          <c:h val="0.8720199593420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'GráficosT(2)'!$AV$6</c:f>
              <c:strCache>
                <c:ptCount val="1"/>
                <c:pt idx="0">
                  <c:v>7.334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'GráficosT(2)'!$AV$7:$AV$74</c:f>
              <c:numCache>
                <c:formatCode>General</c:formatCode>
                <c:ptCount val="68"/>
                <c:pt idx="0">
                  <c:v>7442.59526934478</c:v>
                </c:pt>
                <c:pt idx="1">
                  <c:v>5774.64667059635</c:v>
                </c:pt>
                <c:pt idx="2">
                  <c:v>4738.34075619687</c:v>
                </c:pt>
                <c:pt idx="3">
                  <c:v>5465.45375843126</c:v>
                </c:pt>
                <c:pt idx="4">
                  <c:v>5486.68953536568</c:v>
                </c:pt>
                <c:pt idx="5">
                  <c:v>3338.10073132515</c:v>
                </c:pt>
                <c:pt idx="6">
                  <c:v>3592.37477667833</c:v>
                </c:pt>
                <c:pt idx="7">
                  <c:v>3754.875619202</c:v>
                </c:pt>
                <c:pt idx="8">
                  <c:v>2981.2776698985</c:v>
                </c:pt>
                <c:pt idx="9">
                  <c:v>140.551860564294</c:v>
                </c:pt>
                <c:pt idx="10">
                  <c:v>155.61043058704</c:v>
                </c:pt>
                <c:pt idx="11">
                  <c:v>162.941560620982</c:v>
                </c:pt>
                <c:pt idx="12">
                  <c:v>121.361101430534</c:v>
                </c:pt>
                <c:pt idx="13">
                  <c:v>388.848952585895</c:v>
                </c:pt>
                <c:pt idx="14">
                  <c:v>433.225156243474</c:v>
                </c:pt>
                <c:pt idx="15">
                  <c:v>469.600200869781</c:v>
                </c:pt>
                <c:pt idx="16">
                  <c:v>470.881209458035</c:v>
                </c:pt>
                <c:pt idx="17">
                  <c:v>2165.62854605451</c:v>
                </c:pt>
                <c:pt idx="18">
                  <c:v>2311.4000613437</c:v>
                </c:pt>
                <c:pt idx="19">
                  <c:v>2800.94687912667</c:v>
                </c:pt>
                <c:pt idx="20">
                  <c:v>2858.4411558249</c:v>
                </c:pt>
                <c:pt idx="21">
                  <c:v>8870.12196696319</c:v>
                </c:pt>
                <c:pt idx="22">
                  <c:v>8835.35282481683</c:v>
                </c:pt>
                <c:pt idx="23">
                  <c:v>8849.07748619039</c:v>
                </c:pt>
                <c:pt idx="24">
                  <c:v>9884.83193118192</c:v>
                </c:pt>
                <c:pt idx="25">
                  <c:v>11073.5560518711</c:v>
                </c:pt>
                <c:pt idx="26">
                  <c:v>12773.5391962985</c:v>
                </c:pt>
                <c:pt idx="27">
                  <c:v>13357.9084021954</c:v>
                </c:pt>
                <c:pt idx="28">
                  <c:v>12285.3436057921</c:v>
                </c:pt>
                <c:pt idx="29">
                  <c:v>10001.4260324889</c:v>
                </c:pt>
                <c:pt idx="30">
                  <c:v>10174.6154698909</c:v>
                </c:pt>
                <c:pt idx="31">
                  <c:v>9931.19252792031</c:v>
                </c:pt>
                <c:pt idx="32">
                  <c:v>10287.1486988019</c:v>
                </c:pt>
                <c:pt idx="33">
                  <c:v>9969.57068457265</c:v>
                </c:pt>
                <c:pt idx="34">
                  <c:v>11991.9189452903</c:v>
                </c:pt>
                <c:pt idx="35">
                  <c:v>11269.5909379915</c:v>
                </c:pt>
                <c:pt idx="36">
                  <c:v>10094.6380780625</c:v>
                </c:pt>
                <c:pt idx="37">
                  <c:v>1304.06408750782</c:v>
                </c:pt>
                <c:pt idx="38">
                  <c:v>1609.31491945268</c:v>
                </c:pt>
                <c:pt idx="39">
                  <c:v>1480.14744085281</c:v>
                </c:pt>
                <c:pt idx="40">
                  <c:v>1578.21254126122</c:v>
                </c:pt>
                <c:pt idx="41">
                  <c:v>3894.16444544565</c:v>
                </c:pt>
                <c:pt idx="42">
                  <c:v>4053.8807093355</c:v>
                </c:pt>
                <c:pt idx="43">
                  <c:v>3643.34731075215</c:v>
                </c:pt>
                <c:pt idx="44">
                  <c:v>4117.39456399006</c:v>
                </c:pt>
                <c:pt idx="45">
                  <c:v>7269.36662372139</c:v>
                </c:pt>
                <c:pt idx="46">
                  <c:v>8997.00737951764</c:v>
                </c:pt>
                <c:pt idx="47">
                  <c:v>8147.36055105731</c:v>
                </c:pt>
                <c:pt idx="48">
                  <c:v>8787.85175808421</c:v>
                </c:pt>
                <c:pt idx="49">
                  <c:v>5037.39868224942</c:v>
                </c:pt>
                <c:pt idx="50">
                  <c:v>6077.52282127272</c:v>
                </c:pt>
                <c:pt idx="51">
                  <c:v>5341.33106053545</c:v>
                </c:pt>
                <c:pt idx="52">
                  <c:v>4704.76157934749</c:v>
                </c:pt>
                <c:pt idx="53">
                  <c:v>3578.24155363113</c:v>
                </c:pt>
                <c:pt idx="54">
                  <c:v>3499.54630314387</c:v>
                </c:pt>
                <c:pt idx="55">
                  <c:v>3420.06745495972</c:v>
                </c:pt>
                <c:pt idx="56">
                  <c:v>2757.42490814164</c:v>
                </c:pt>
                <c:pt idx="57">
                  <c:v>5674.28898087925</c:v>
                </c:pt>
                <c:pt idx="58">
                  <c:v>7330.67157638439</c:v>
                </c:pt>
                <c:pt idx="59">
                  <c:v>6280.28261338113</c:v>
                </c:pt>
                <c:pt idx="60">
                  <c:v>7178.05095782836</c:v>
                </c:pt>
                <c:pt idx="61">
                  <c:v>1549.61616339379</c:v>
                </c:pt>
                <c:pt idx="62">
                  <c:v>1671.39946837818</c:v>
                </c:pt>
                <c:pt idx="63">
                  <c:v>1628.09332993045</c:v>
                </c:pt>
                <c:pt idx="64">
                  <c:v>1973.67002411328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ser>
          <c:idx val="1"/>
          <c:order val="1"/>
          <c:tx>
            <c:strRef>
              <c:f>'GráficosT(2)'!$AW$6</c:f>
              <c:strCache>
                <c:ptCount val="1"/>
                <c:pt idx="0">
                  <c:v>6.993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'GráficosT(2)'!$AW$7:$AW$74</c:f>
              <c:numCache>
                <c:formatCode>General</c:formatCode>
                <c:ptCount val="68"/>
                <c:pt idx="0">
                  <c:v>7096.93604600907</c:v>
                </c:pt>
                <c:pt idx="1">
                  <c:v>5826.76504907932</c:v>
                </c:pt>
                <c:pt idx="2">
                  <c:v>4783.97430164444</c:v>
                </c:pt>
                <c:pt idx="3">
                  <c:v>5515.63731787743</c:v>
                </c:pt>
                <c:pt idx="4">
                  <c:v>5537.00598073471</c:v>
                </c:pt>
                <c:pt idx="5">
                  <c:v>3346.09339715577</c:v>
                </c:pt>
                <c:pt idx="6">
                  <c:v>3601.05733918715</c:v>
                </c:pt>
                <c:pt idx="7">
                  <c:v>3763.99907921299</c:v>
                </c:pt>
                <c:pt idx="8">
                  <c:v>2988.30220292405</c:v>
                </c:pt>
                <c:pt idx="9">
                  <c:v>116.711697014483</c:v>
                </c:pt>
                <c:pt idx="10">
                  <c:v>130.49530254434</c:v>
                </c:pt>
                <c:pt idx="11">
                  <c:v>137.20572752648</c:v>
                </c:pt>
                <c:pt idx="12">
                  <c:v>99.1457625785634</c:v>
                </c:pt>
                <c:pt idx="13">
                  <c:v>281.605422045651</c:v>
                </c:pt>
                <c:pt idx="14">
                  <c:v>279.798951532626</c:v>
                </c:pt>
                <c:pt idx="15">
                  <c:v>285.322761255286</c:v>
                </c:pt>
                <c:pt idx="16">
                  <c:v>272.78018034776</c:v>
                </c:pt>
                <c:pt idx="17">
                  <c:v>2047.41882344281</c:v>
                </c:pt>
                <c:pt idx="18">
                  <c:v>2187.47766401131</c:v>
                </c:pt>
                <c:pt idx="19">
                  <c:v>2657.83951465583</c:v>
                </c:pt>
                <c:pt idx="20">
                  <c:v>2713.08063441578</c:v>
                </c:pt>
                <c:pt idx="21">
                  <c:v>8717.28895505714</c:v>
                </c:pt>
                <c:pt idx="22">
                  <c:v>8682.99139145909</c:v>
                </c:pt>
                <c:pt idx="23">
                  <c:v>8696.52990340569</c:v>
                </c:pt>
                <c:pt idx="24">
                  <c:v>9718.23627164228</c:v>
                </c:pt>
                <c:pt idx="25">
                  <c:v>10946.3479106728</c:v>
                </c:pt>
                <c:pt idx="26">
                  <c:v>12633.9599968603</c:v>
                </c:pt>
                <c:pt idx="27">
                  <c:v>13214.0766514873</c:v>
                </c:pt>
                <c:pt idx="28">
                  <c:v>12149.3170863334</c:v>
                </c:pt>
                <c:pt idx="29">
                  <c:v>9766.88391952703</c:v>
                </c:pt>
                <c:pt idx="30">
                  <c:v>9936.32064718046</c:v>
                </c:pt>
                <c:pt idx="31">
                  <c:v>9698.17225116987</c:v>
                </c:pt>
                <c:pt idx="32">
                  <c:v>10046.4154794345</c:v>
                </c:pt>
                <c:pt idx="33">
                  <c:v>10139.7258270513</c:v>
                </c:pt>
                <c:pt idx="34">
                  <c:v>12189.4036420606</c:v>
                </c:pt>
                <c:pt idx="35">
                  <c:v>11457.3142584077</c:v>
                </c:pt>
                <c:pt idx="36">
                  <c:v>10266.4833528428</c:v>
                </c:pt>
                <c:pt idx="37">
                  <c:v>1287.26653965776</c:v>
                </c:pt>
                <c:pt idx="38">
                  <c:v>1590.40620292768</c:v>
                </c:pt>
                <c:pt idx="39">
                  <c:v>1462.13206942667</c:v>
                </c:pt>
                <c:pt idx="40">
                  <c:v>1559.51893427788</c:v>
                </c:pt>
                <c:pt idx="41">
                  <c:v>4135.67007620825</c:v>
                </c:pt>
                <c:pt idx="42">
                  <c:v>4307.5741844812</c:v>
                </c:pt>
                <c:pt idx="43">
                  <c:v>3865.71324883845</c:v>
                </c:pt>
                <c:pt idx="44">
                  <c:v>4375.93474014069</c:v>
                </c:pt>
                <c:pt idx="45">
                  <c:v>6870.62317754665</c:v>
                </c:pt>
                <c:pt idx="46">
                  <c:v>8536.72677666659</c:v>
                </c:pt>
                <c:pt idx="47">
                  <c:v>7717.34367625683</c:v>
                </c:pt>
                <c:pt idx="48">
                  <c:v>8335.02110812569</c:v>
                </c:pt>
                <c:pt idx="49">
                  <c:v>4900.07622794476</c:v>
                </c:pt>
                <c:pt idx="50">
                  <c:v>5924.58469225462</c:v>
                </c:pt>
                <c:pt idx="51">
                  <c:v>5199.44558439894</c:v>
                </c:pt>
                <c:pt idx="52">
                  <c:v>4572.43309893657</c:v>
                </c:pt>
                <c:pt idx="53">
                  <c:v>3385.06058679492</c:v>
                </c:pt>
                <c:pt idx="54">
                  <c:v>3308.14823094444</c:v>
                </c:pt>
                <c:pt idx="55">
                  <c:v>3230.47003033798</c:v>
                </c:pt>
                <c:pt idx="56">
                  <c:v>2582.84010290302</c:v>
                </c:pt>
                <c:pt idx="57">
                  <c:v>5490.37104513917</c:v>
                </c:pt>
                <c:pt idx="58">
                  <c:v>7089.32673269561</c:v>
                </c:pt>
                <c:pt idx="59">
                  <c:v>6075.35483326957</c:v>
                </c:pt>
                <c:pt idx="60">
                  <c:v>6941.99748235165</c:v>
                </c:pt>
                <c:pt idx="61">
                  <c:v>1540.53731585878</c:v>
                </c:pt>
                <c:pt idx="62">
                  <c:v>1661.84884639615</c:v>
                </c:pt>
                <c:pt idx="63">
                  <c:v>1618.71047092317</c:v>
                </c:pt>
                <c:pt idx="64">
                  <c:v>1962.94844093671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gapWidth val="190"/>
        <c:overlap val="0"/>
        <c:axId val="21196348"/>
        <c:axId val="70000450"/>
      </c:barChart>
      <c:catAx>
        <c:axId val="211963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0000450"/>
        <c:crossesAt val="0"/>
        <c:auto val="1"/>
        <c:lblAlgn val="ctr"/>
        <c:lblOffset val="100"/>
      </c:catAx>
      <c:valAx>
        <c:axId val="70000450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119634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76850426034288"/>
          <c:y val="0.938735908334873"/>
          <c:w val="0.0959347089621189"/>
          <c:h val="0.0325263352430235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55014885535366"/>
          <c:y val="0.0401076965927026"/>
          <c:w val="0.961092290319269"/>
          <c:h val="0.8714139819886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'GráficosT(2)'!$AY$6</c:f>
              <c:strCache>
                <c:ptCount val="1"/>
                <c:pt idx="0">
                  <c:v>7.101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'GráficosT(2)'!$AY$7:$AY$74</c:f>
              <c:numCache>
                <c:formatCode>General</c:formatCode>
                <c:ptCount val="68"/>
                <c:pt idx="0">
                  <c:v>7530.36310218467</c:v>
                </c:pt>
                <c:pt idx="1">
                  <c:v>6145.44889655114</c:v>
                </c:pt>
                <c:pt idx="2">
                  <c:v>5591.49267442408</c:v>
                </c:pt>
                <c:pt idx="3">
                  <c:v>6459.70204872095</c:v>
                </c:pt>
                <c:pt idx="4">
                  <c:v>6255.95617222901</c:v>
                </c:pt>
                <c:pt idx="5">
                  <c:v>2560.18355264388</c:v>
                </c:pt>
                <c:pt idx="6">
                  <c:v>2807.97124676891</c:v>
                </c:pt>
                <c:pt idx="7">
                  <c:v>3047.13540620447</c:v>
                </c:pt>
                <c:pt idx="8">
                  <c:v>2319.50938048227</c:v>
                </c:pt>
                <c:pt idx="9">
                  <c:v>1599.39124821976</c:v>
                </c:pt>
                <c:pt idx="10">
                  <c:v>1759.65530875719</c:v>
                </c:pt>
                <c:pt idx="11">
                  <c:v>1879.5231932135</c:v>
                </c:pt>
                <c:pt idx="12">
                  <c:v>1652.81969527992</c:v>
                </c:pt>
                <c:pt idx="13">
                  <c:v>2823.09688875065</c:v>
                </c:pt>
                <c:pt idx="14">
                  <c:v>3057.84449417757</c:v>
                </c:pt>
                <c:pt idx="15">
                  <c:v>3247.60810977076</c:v>
                </c:pt>
                <c:pt idx="16">
                  <c:v>2984.7301010978</c:v>
                </c:pt>
                <c:pt idx="17">
                  <c:v>1727.71101408466</c:v>
                </c:pt>
                <c:pt idx="18">
                  <c:v>1873.78939316964</c:v>
                </c:pt>
                <c:pt idx="19">
                  <c:v>2363.61167070952</c:v>
                </c:pt>
                <c:pt idx="20">
                  <c:v>2342.42410763316</c:v>
                </c:pt>
                <c:pt idx="21">
                  <c:v>6440.05523325854</c:v>
                </c:pt>
                <c:pt idx="22">
                  <c:v>9037.31364742692</c:v>
                </c:pt>
                <c:pt idx="23">
                  <c:v>7971.66656133815</c:v>
                </c:pt>
                <c:pt idx="24">
                  <c:v>8581.57506985485</c:v>
                </c:pt>
                <c:pt idx="25">
                  <c:v>7361.09369793537</c:v>
                </c:pt>
                <c:pt idx="26">
                  <c:v>8960.5008332076</c:v>
                </c:pt>
                <c:pt idx="27">
                  <c:v>8155.98861860785</c:v>
                </c:pt>
                <c:pt idx="28">
                  <c:v>8640.43490496765</c:v>
                </c:pt>
                <c:pt idx="29">
                  <c:v>9187.51485641923</c:v>
                </c:pt>
                <c:pt idx="30">
                  <c:v>8282.94729468996</c:v>
                </c:pt>
                <c:pt idx="31">
                  <c:v>8197.9527616096</c:v>
                </c:pt>
                <c:pt idx="32">
                  <c:v>8511.37289033894</c:v>
                </c:pt>
                <c:pt idx="33">
                  <c:v>9159.40796029738</c:v>
                </c:pt>
                <c:pt idx="34">
                  <c:v>11982.8622082684</c:v>
                </c:pt>
                <c:pt idx="35">
                  <c:v>11065.3526276676</c:v>
                </c:pt>
                <c:pt idx="36">
                  <c:v>9899.94727019928</c:v>
                </c:pt>
                <c:pt idx="37">
                  <c:v>1930.31384147541</c:v>
                </c:pt>
                <c:pt idx="38">
                  <c:v>2419.58415160267</c:v>
                </c:pt>
                <c:pt idx="39">
                  <c:v>2325.14278406504</c:v>
                </c:pt>
                <c:pt idx="40">
                  <c:v>2408.66386189455</c:v>
                </c:pt>
                <c:pt idx="41">
                  <c:v>3773.51482990498</c:v>
                </c:pt>
                <c:pt idx="42">
                  <c:v>3942.61694457228</c:v>
                </c:pt>
                <c:pt idx="43">
                  <c:v>3690.12904657012</c:v>
                </c:pt>
                <c:pt idx="44">
                  <c:v>4044.31486517359</c:v>
                </c:pt>
                <c:pt idx="45">
                  <c:v>12281.2185201668</c:v>
                </c:pt>
                <c:pt idx="46">
                  <c:v>14463.4475090518</c:v>
                </c:pt>
                <c:pt idx="47">
                  <c:v>13702.2480246641</c:v>
                </c:pt>
                <c:pt idx="48">
                  <c:v>12666.6433240726</c:v>
                </c:pt>
                <c:pt idx="49">
                  <c:v>3769.46010652194</c:v>
                </c:pt>
                <c:pt idx="50">
                  <c:v>4557.34762620803</c:v>
                </c:pt>
                <c:pt idx="51">
                  <c:v>4256.96143261422</c:v>
                </c:pt>
                <c:pt idx="52">
                  <c:v>4146.28321323821</c:v>
                </c:pt>
                <c:pt idx="53">
                  <c:v>2672.4984790461</c:v>
                </c:pt>
                <c:pt idx="54">
                  <c:v>2641.89747573314</c:v>
                </c:pt>
                <c:pt idx="55">
                  <c:v>2682.88905355573</c:v>
                </c:pt>
                <c:pt idx="56">
                  <c:v>2110.85059383846</c:v>
                </c:pt>
                <c:pt idx="57">
                  <c:v>7248.49055025311</c:v>
                </c:pt>
                <c:pt idx="58">
                  <c:v>6547.32141779589</c:v>
                </c:pt>
                <c:pt idx="59">
                  <c:v>5645.48751327822</c:v>
                </c:pt>
                <c:pt idx="60">
                  <c:v>7115.05654857877</c:v>
                </c:pt>
                <c:pt idx="61">
                  <c:v>1344.19217847768</c:v>
                </c:pt>
                <c:pt idx="62">
                  <c:v>1488.21136899531</c:v>
                </c:pt>
                <c:pt idx="63">
                  <c:v>1543.98480420126</c:v>
                </c:pt>
                <c:pt idx="64">
                  <c:v>1799.62948686345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ser>
          <c:idx val="1"/>
          <c:order val="1"/>
          <c:tx>
            <c:strRef>
              <c:f>'GráficosT(2)'!$AZ$6</c:f>
              <c:strCache>
                <c:ptCount val="1"/>
                <c:pt idx="0">
                  <c:v>6.995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'GráficosT(2)'!$AZ$7:$AZ$74</c:f>
              <c:numCache>
                <c:formatCode>General</c:formatCode>
                <c:ptCount val="68"/>
                <c:pt idx="0">
                  <c:v>7412.4200377487</c:v>
                </c:pt>
                <c:pt idx="1">
                  <c:v>5926.65420374526</c:v>
                </c:pt>
                <c:pt idx="2">
                  <c:v>5397.49779218043</c:v>
                </c:pt>
                <c:pt idx="3">
                  <c:v>6232.36883148855</c:v>
                </c:pt>
                <c:pt idx="4">
                  <c:v>6033.80383582407</c:v>
                </c:pt>
                <c:pt idx="5">
                  <c:v>2167.88581673575</c:v>
                </c:pt>
                <c:pt idx="6">
                  <c:v>2369.03001306559</c:v>
                </c:pt>
                <c:pt idx="7">
                  <c:v>2580.49996661987</c:v>
                </c:pt>
                <c:pt idx="8">
                  <c:v>1972.41292834441</c:v>
                </c:pt>
                <c:pt idx="9">
                  <c:v>1570.55381616733</c:v>
                </c:pt>
                <c:pt idx="10">
                  <c:v>1683.05716093794</c:v>
                </c:pt>
                <c:pt idx="11">
                  <c:v>1783.97240563788</c:v>
                </c:pt>
                <c:pt idx="12">
                  <c:v>1578.71049919297</c:v>
                </c:pt>
                <c:pt idx="13">
                  <c:v>2713.033725816</c:v>
                </c:pt>
                <c:pt idx="14">
                  <c:v>2929.45351608518</c:v>
                </c:pt>
                <c:pt idx="15">
                  <c:v>3111.65797918049</c:v>
                </c:pt>
                <c:pt idx="16">
                  <c:v>2862.53999335988</c:v>
                </c:pt>
                <c:pt idx="17">
                  <c:v>1622.22322665973</c:v>
                </c:pt>
                <c:pt idx="18">
                  <c:v>1754.85952855312</c:v>
                </c:pt>
                <c:pt idx="19">
                  <c:v>2226.47633198307</c:v>
                </c:pt>
                <c:pt idx="20">
                  <c:v>2207.36765414195</c:v>
                </c:pt>
                <c:pt idx="21">
                  <c:v>6181.11436580624</c:v>
                </c:pt>
                <c:pt idx="22">
                  <c:v>8670.3225577014</c:v>
                </c:pt>
                <c:pt idx="23">
                  <c:v>7655.41958651881</c:v>
                </c:pt>
                <c:pt idx="24">
                  <c:v>8232.42431465666</c:v>
                </c:pt>
                <c:pt idx="25">
                  <c:v>7449.16753430077</c:v>
                </c:pt>
                <c:pt idx="26">
                  <c:v>9056.58984668384</c:v>
                </c:pt>
                <c:pt idx="27">
                  <c:v>8250.47004293863</c:v>
                </c:pt>
                <c:pt idx="28">
                  <c:v>8730.79775606068</c:v>
                </c:pt>
                <c:pt idx="29">
                  <c:v>9159.28385084655</c:v>
                </c:pt>
                <c:pt idx="30">
                  <c:v>8269.94563180063</c:v>
                </c:pt>
                <c:pt idx="31">
                  <c:v>8187.09540809711</c:v>
                </c:pt>
                <c:pt idx="32">
                  <c:v>8492.20009329424</c:v>
                </c:pt>
                <c:pt idx="33">
                  <c:v>9249.0556167819</c:v>
                </c:pt>
                <c:pt idx="34">
                  <c:v>12084.0839977493</c:v>
                </c:pt>
                <c:pt idx="35">
                  <c:v>11166.9825703017</c:v>
                </c:pt>
                <c:pt idx="36">
                  <c:v>9993.00089042078</c:v>
                </c:pt>
                <c:pt idx="37">
                  <c:v>1903.81170851025</c:v>
                </c:pt>
                <c:pt idx="38">
                  <c:v>2377.48952680379</c:v>
                </c:pt>
                <c:pt idx="39">
                  <c:v>2283.53110606247</c:v>
                </c:pt>
                <c:pt idx="40">
                  <c:v>2368.40434058066</c:v>
                </c:pt>
                <c:pt idx="41">
                  <c:v>3164.98822184177</c:v>
                </c:pt>
                <c:pt idx="42">
                  <c:v>3298.56986446652</c:v>
                </c:pt>
                <c:pt idx="43">
                  <c:v>3118.78268209775</c:v>
                </c:pt>
                <c:pt idx="44">
                  <c:v>3386.68197294389</c:v>
                </c:pt>
                <c:pt idx="45">
                  <c:v>12444.2466848632</c:v>
                </c:pt>
                <c:pt idx="46">
                  <c:v>14648.657715469</c:v>
                </c:pt>
                <c:pt idx="47">
                  <c:v>13886.8695798929</c:v>
                </c:pt>
                <c:pt idx="48">
                  <c:v>12835.9777158361</c:v>
                </c:pt>
                <c:pt idx="49">
                  <c:v>3680.71941883135</c:v>
                </c:pt>
                <c:pt idx="50">
                  <c:v>4451.44451177719</c:v>
                </c:pt>
                <c:pt idx="51">
                  <c:v>4156.07756006516</c:v>
                </c:pt>
                <c:pt idx="52">
                  <c:v>4047.29323626198</c:v>
                </c:pt>
                <c:pt idx="53">
                  <c:v>2828.27736891092</c:v>
                </c:pt>
                <c:pt idx="54">
                  <c:v>2788.57921295066</c:v>
                </c:pt>
                <c:pt idx="55">
                  <c:v>2825.5157354729</c:v>
                </c:pt>
                <c:pt idx="56">
                  <c:v>2241.11619699859</c:v>
                </c:pt>
                <c:pt idx="57">
                  <c:v>7138.8244991677</c:v>
                </c:pt>
                <c:pt idx="58">
                  <c:v>6454.10160596693</c:v>
                </c:pt>
                <c:pt idx="59">
                  <c:v>5572.02412379895</c:v>
                </c:pt>
                <c:pt idx="60">
                  <c:v>7007.63753124881</c:v>
                </c:pt>
                <c:pt idx="61">
                  <c:v>1367.91649710997</c:v>
                </c:pt>
                <c:pt idx="62">
                  <c:v>1502.29999269814</c:v>
                </c:pt>
                <c:pt idx="63">
                  <c:v>1555.08222281414</c:v>
                </c:pt>
                <c:pt idx="64">
                  <c:v>1815.60790802079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gapWidth val="190"/>
        <c:overlap val="0"/>
        <c:axId val="19227158"/>
        <c:axId val="29445955"/>
      </c:barChart>
      <c:catAx>
        <c:axId val="1922715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9445955"/>
        <c:crossesAt val="0"/>
        <c:auto val="1"/>
        <c:lblAlgn val="ctr"/>
        <c:lblOffset val="100"/>
      </c:catAx>
      <c:valAx>
        <c:axId val="29445955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9227158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81008110050303"/>
          <c:y val="0.938631510537554"/>
          <c:w val="0.0886972590083154"/>
          <c:h val="0.0326803453718318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30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155230017990234"/>
          <c:y val="0.0269796435180676"/>
          <c:w val="0.961089694166024"/>
          <c:h val="0.8829258790299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'GráficosT(2)'!$BB$6</c:f>
              <c:strCache>
                <c:ptCount val="1"/>
                <c:pt idx="0">
                  <c:v>49.660</c:v>
                </c:pt>
              </c:strCache>
            </c:strRef>
          </c:tx>
          <c:spPr>
            <a:solidFill>
              <a:srgbClr val="ffff99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'GráficosT(2)'!$BB$7:$BB$74</c:f>
              <c:numCache>
                <c:formatCode>General</c:formatCode>
                <c:ptCount val="68"/>
                <c:pt idx="0">
                  <c:v>47292.8874157531</c:v>
                </c:pt>
                <c:pt idx="1">
                  <c:v>10931.5046497746</c:v>
                </c:pt>
                <c:pt idx="2">
                  <c:v>12172.3527737972</c:v>
                </c:pt>
                <c:pt idx="3">
                  <c:v>10118.5351892081</c:v>
                </c:pt>
                <c:pt idx="4">
                  <c:v>10615.2465072201</c:v>
                </c:pt>
                <c:pt idx="5">
                  <c:v>10029.834705046</c:v>
                </c:pt>
                <c:pt idx="6">
                  <c:v>6010.7428343007</c:v>
                </c:pt>
                <c:pt idx="7">
                  <c:v>9892.60073725077</c:v>
                </c:pt>
                <c:pt idx="8">
                  <c:v>8682.08634031184</c:v>
                </c:pt>
                <c:pt idx="9">
                  <c:v>5362.86460954732</c:v>
                </c:pt>
                <c:pt idx="10">
                  <c:v>3929.90077470745</c:v>
                </c:pt>
                <c:pt idx="11">
                  <c:v>4434.15268673778</c:v>
                </c:pt>
                <c:pt idx="12">
                  <c:v>4915.3718850049</c:v>
                </c:pt>
                <c:pt idx="13">
                  <c:v>9.94346521070229</c:v>
                </c:pt>
                <c:pt idx="14">
                  <c:v>9.69422389608502</c:v>
                </c:pt>
                <c:pt idx="15">
                  <c:v>6.9465491136859</c:v>
                </c:pt>
                <c:pt idx="16">
                  <c:v>8.22827558426603</c:v>
                </c:pt>
                <c:pt idx="17">
                  <c:v>5875.03949087271</c:v>
                </c:pt>
                <c:pt idx="18">
                  <c:v>5248.93450671161</c:v>
                </c:pt>
                <c:pt idx="19">
                  <c:v>7024.49770795705</c:v>
                </c:pt>
                <c:pt idx="20">
                  <c:v>6808.89123891435</c:v>
                </c:pt>
                <c:pt idx="21">
                  <c:v>23848.8161276091</c:v>
                </c:pt>
                <c:pt idx="22">
                  <c:v>27442.3693017173</c:v>
                </c:pt>
                <c:pt idx="23">
                  <c:v>25107.0844144816</c:v>
                </c:pt>
                <c:pt idx="24">
                  <c:v>23925.132627192</c:v>
                </c:pt>
                <c:pt idx="25">
                  <c:v>17764.5092423833</c:v>
                </c:pt>
                <c:pt idx="26">
                  <c:v>20181.5375838107</c:v>
                </c:pt>
                <c:pt idx="27">
                  <c:v>18276.350538215</c:v>
                </c:pt>
                <c:pt idx="28">
                  <c:v>20767.899834591</c:v>
                </c:pt>
                <c:pt idx="29">
                  <c:v>58659.3961411281</c:v>
                </c:pt>
                <c:pt idx="30">
                  <c:v>50328.0106086779</c:v>
                </c:pt>
                <c:pt idx="31">
                  <c:v>50032.5078974022</c:v>
                </c:pt>
                <c:pt idx="32">
                  <c:v>53733.4554904393</c:v>
                </c:pt>
                <c:pt idx="33">
                  <c:v>43216.0859599586</c:v>
                </c:pt>
                <c:pt idx="34">
                  <c:v>42355.9878708512</c:v>
                </c:pt>
                <c:pt idx="35">
                  <c:v>39634.9502798568</c:v>
                </c:pt>
                <c:pt idx="36">
                  <c:v>33869.993355326</c:v>
                </c:pt>
                <c:pt idx="37">
                  <c:v>5485.88245614369</c:v>
                </c:pt>
                <c:pt idx="38">
                  <c:v>4947.23173521023</c:v>
                </c:pt>
                <c:pt idx="39">
                  <c:v>6372.61833701263</c:v>
                </c:pt>
                <c:pt idx="40">
                  <c:v>5433.44647663345</c:v>
                </c:pt>
                <c:pt idx="41">
                  <c:v>17694.6285940445</c:v>
                </c:pt>
                <c:pt idx="42">
                  <c:v>20865.061254179</c:v>
                </c:pt>
                <c:pt idx="43">
                  <c:v>17756.886549855</c:v>
                </c:pt>
                <c:pt idx="44">
                  <c:v>18594.6057254671</c:v>
                </c:pt>
                <c:pt idx="45">
                  <c:v>24590.1893369481</c:v>
                </c:pt>
                <c:pt idx="46">
                  <c:v>20485.9990239038</c:v>
                </c:pt>
                <c:pt idx="47">
                  <c:v>20396.2286274462</c:v>
                </c:pt>
                <c:pt idx="48">
                  <c:v>14797.7352567019</c:v>
                </c:pt>
                <c:pt idx="49">
                  <c:v>9698.78083439036</c:v>
                </c:pt>
                <c:pt idx="50">
                  <c:v>9847.69257347526</c:v>
                </c:pt>
                <c:pt idx="51">
                  <c:v>8418.50307762379</c:v>
                </c:pt>
                <c:pt idx="52">
                  <c:v>8788.96642851795</c:v>
                </c:pt>
                <c:pt idx="53">
                  <c:v>4361.64668227161</c:v>
                </c:pt>
                <c:pt idx="54">
                  <c:v>6436.65830383205</c:v>
                </c:pt>
                <c:pt idx="55">
                  <c:v>5877.55154406134</c:v>
                </c:pt>
                <c:pt idx="56">
                  <c:v>3597.43449483501</c:v>
                </c:pt>
                <c:pt idx="57">
                  <c:v>14417.5739475534</c:v>
                </c:pt>
                <c:pt idx="58">
                  <c:v>13397.8444778561</c:v>
                </c:pt>
                <c:pt idx="59">
                  <c:v>15463.1193531924</c:v>
                </c:pt>
                <c:pt idx="60">
                  <c:v>13780.4735284206</c:v>
                </c:pt>
                <c:pt idx="61">
                  <c:v>1742.6474188142</c:v>
                </c:pt>
                <c:pt idx="62">
                  <c:v>3737.86714969931</c:v>
                </c:pt>
                <c:pt idx="63">
                  <c:v>1710.86917285969</c:v>
                </c:pt>
                <c:pt idx="64">
                  <c:v>1239.3123696268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ser>
          <c:idx val="1"/>
          <c:order val="1"/>
          <c:tx>
            <c:strRef>
              <c:f>'GráficosT(2)'!$BC$6</c:f>
              <c:strCache>
                <c:ptCount val="1"/>
                <c:pt idx="0">
                  <c:v>49.549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'GráficosT(2)'!$AT$7:$AU$74</c:f>
              <c:strCache>
                <c:ptCount val="136"/>
                <c:pt idx="0">
                  <c:v/>
                </c:pt>
                <c:pt idx="1">
                  <c:v>Aragón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Asturias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Baleares 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Canarias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Cantabria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Castilla y León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Castilla-La Mancha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Cataluña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 Valencia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Extremadura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Galicia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Madrid 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Murcia 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Navarra 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País Vasco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La Rioja 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Porcentage de error (Y*-Y)/Y%. Unidades: Toneladas</c:v>
                </c:pt>
                <c:pt idx="66">
                  <c:v/>
                </c:pt>
                <c:pt idx="67">
                  <c:v/>
                </c:pt>
                <c:pt idx="68">
                  <c:v>T-4</c:v>
                </c:pt>
                <c:pt idx="69">
                  <c:v>T-1</c:v>
                </c:pt>
                <c:pt idx="70">
                  <c:v>T-2</c:v>
                </c:pt>
                <c:pt idx="71">
                  <c:v>T-3</c:v>
                </c:pt>
                <c:pt idx="72">
                  <c:v>T-4</c:v>
                </c:pt>
                <c:pt idx="73">
                  <c:v>T-1</c:v>
                </c:pt>
                <c:pt idx="74">
                  <c:v>T-2</c:v>
                </c:pt>
                <c:pt idx="75">
                  <c:v>T-3</c:v>
                </c:pt>
                <c:pt idx="76">
                  <c:v>T-4</c:v>
                </c:pt>
                <c:pt idx="77">
                  <c:v>T-1</c:v>
                </c:pt>
                <c:pt idx="78">
                  <c:v>T-2</c:v>
                </c:pt>
                <c:pt idx="79">
                  <c:v>T-3</c:v>
                </c:pt>
                <c:pt idx="80">
                  <c:v>T-4</c:v>
                </c:pt>
                <c:pt idx="81">
                  <c:v>T-1</c:v>
                </c:pt>
                <c:pt idx="82">
                  <c:v>T-2</c:v>
                </c:pt>
                <c:pt idx="83">
                  <c:v>T-3</c:v>
                </c:pt>
                <c:pt idx="84">
                  <c:v>T-4</c:v>
                </c:pt>
                <c:pt idx="85">
                  <c:v>T-1</c:v>
                </c:pt>
                <c:pt idx="86">
                  <c:v>T-2</c:v>
                </c:pt>
                <c:pt idx="87">
                  <c:v>T-3</c:v>
                </c:pt>
                <c:pt idx="88">
                  <c:v>T-4</c:v>
                </c:pt>
                <c:pt idx="89">
                  <c:v>T-1</c:v>
                </c:pt>
                <c:pt idx="90">
                  <c:v>T-2</c:v>
                </c:pt>
                <c:pt idx="91">
                  <c:v>T-3</c:v>
                </c:pt>
                <c:pt idx="92">
                  <c:v>T-4</c:v>
                </c:pt>
                <c:pt idx="93">
                  <c:v>T-1</c:v>
                </c:pt>
                <c:pt idx="94">
                  <c:v>T-2</c:v>
                </c:pt>
                <c:pt idx="95">
                  <c:v>T-3</c:v>
                </c:pt>
                <c:pt idx="96">
                  <c:v>T-4</c:v>
                </c:pt>
                <c:pt idx="97">
                  <c:v>T-1</c:v>
                </c:pt>
                <c:pt idx="98">
                  <c:v>T-2</c:v>
                </c:pt>
                <c:pt idx="99">
                  <c:v>T-3</c:v>
                </c:pt>
                <c:pt idx="100">
                  <c:v>T-4</c:v>
                </c:pt>
                <c:pt idx="101">
                  <c:v>T-1</c:v>
                </c:pt>
                <c:pt idx="102">
                  <c:v>T-2</c:v>
                </c:pt>
                <c:pt idx="103">
                  <c:v>T-3</c:v>
                </c:pt>
                <c:pt idx="104">
                  <c:v>T-4</c:v>
                </c:pt>
                <c:pt idx="105">
                  <c:v>T-1</c:v>
                </c:pt>
                <c:pt idx="106">
                  <c:v>T-2</c:v>
                </c:pt>
                <c:pt idx="107">
                  <c:v>T-3</c:v>
                </c:pt>
                <c:pt idx="108">
                  <c:v>T-4</c:v>
                </c:pt>
                <c:pt idx="109">
                  <c:v>T-1</c:v>
                </c:pt>
                <c:pt idx="110">
                  <c:v>T-2</c:v>
                </c:pt>
                <c:pt idx="111">
                  <c:v>T-3</c:v>
                </c:pt>
                <c:pt idx="112">
                  <c:v>T-4</c:v>
                </c:pt>
                <c:pt idx="113">
                  <c:v>T-1</c:v>
                </c:pt>
                <c:pt idx="114">
                  <c:v>T-2</c:v>
                </c:pt>
                <c:pt idx="115">
                  <c:v>T-3</c:v>
                </c:pt>
                <c:pt idx="116">
                  <c:v>T-4</c:v>
                </c:pt>
                <c:pt idx="117">
                  <c:v>T-1</c:v>
                </c:pt>
                <c:pt idx="118">
                  <c:v>T-2</c:v>
                </c:pt>
                <c:pt idx="119">
                  <c:v>T-3</c:v>
                </c:pt>
                <c:pt idx="120">
                  <c:v>T-4</c:v>
                </c:pt>
                <c:pt idx="121">
                  <c:v>T-1</c:v>
                </c:pt>
                <c:pt idx="122">
                  <c:v>T-2</c:v>
                </c:pt>
                <c:pt idx="123">
                  <c:v>T-3</c:v>
                </c:pt>
                <c:pt idx="124">
                  <c:v>T-4</c:v>
                </c:pt>
                <c:pt idx="125">
                  <c:v>T-1</c:v>
                </c:pt>
                <c:pt idx="126">
                  <c:v>T-2</c:v>
                </c:pt>
                <c:pt idx="127">
                  <c:v>T-3</c:v>
                </c:pt>
                <c:pt idx="128">
                  <c:v>T-4</c:v>
                </c:pt>
                <c:pt idx="129">
                  <c:v>T-1</c:v>
                </c:pt>
                <c:pt idx="130">
                  <c:v>T-2</c:v>
                </c:pt>
                <c:pt idx="131">
                  <c:v>T-3</c:v>
                </c:pt>
                <c:pt idx="132">
                  <c:v>T-4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</c:strCache>
            </c:strRef>
          </c:cat>
          <c:val>
            <c:numRef>
              <c:f>'GráficosT(2)'!$BC$7:$BC$74</c:f>
              <c:numCache>
                <c:formatCode>General</c:formatCode>
                <c:ptCount val="68"/>
                <c:pt idx="0">
                  <c:v>47183.7315317403</c:v>
                </c:pt>
                <c:pt idx="1">
                  <c:v>10778.943405965</c:v>
                </c:pt>
                <c:pt idx="2">
                  <c:v>12006.7939597449</c:v>
                </c:pt>
                <c:pt idx="3">
                  <c:v>9974.48959486785</c:v>
                </c:pt>
                <c:pt idx="4">
                  <c:v>10465.9979874604</c:v>
                </c:pt>
                <c:pt idx="5">
                  <c:v>9832.90734989755</c:v>
                </c:pt>
                <c:pt idx="6">
                  <c:v>5873.39303190753</c:v>
                </c:pt>
                <c:pt idx="7">
                  <c:v>9697.70768841311</c:v>
                </c:pt>
                <c:pt idx="8">
                  <c:v>8505.13751560839</c:v>
                </c:pt>
                <c:pt idx="9">
                  <c:v>5557.98428810495</c:v>
                </c:pt>
                <c:pt idx="10">
                  <c:v>4101.36071975977</c:v>
                </c:pt>
                <c:pt idx="11">
                  <c:v>4613.93835890765</c:v>
                </c:pt>
                <c:pt idx="12">
                  <c:v>5103.10299006834</c:v>
                </c:pt>
                <c:pt idx="13">
                  <c:v>9.60684200887731</c:v>
                </c:pt>
                <c:pt idx="14">
                  <c:v>9.35911105136575</c:v>
                </c:pt>
                <c:pt idx="15">
                  <c:v>6.62808667918525</c:v>
                </c:pt>
                <c:pt idx="16">
                  <c:v>7.90204612010819</c:v>
                </c:pt>
                <c:pt idx="17">
                  <c:v>5774.43851281284</c:v>
                </c:pt>
                <c:pt idx="18">
                  <c:v>5155.30721194756</c:v>
                </c:pt>
                <c:pt idx="19">
                  <c:v>6911.09383298611</c:v>
                </c:pt>
                <c:pt idx="20">
                  <c:v>6697.88883217904</c:v>
                </c:pt>
                <c:pt idx="21">
                  <c:v>23734.4683902143</c:v>
                </c:pt>
                <c:pt idx="22">
                  <c:v>27316.9865579007</c:v>
                </c:pt>
                <c:pt idx="23">
                  <c:v>24988.8728136755</c:v>
                </c:pt>
                <c:pt idx="24">
                  <c:v>23810.5505387184</c:v>
                </c:pt>
                <c:pt idx="25">
                  <c:v>17909.8066727921</c:v>
                </c:pt>
                <c:pt idx="26">
                  <c:v>20341.4700168635</c:v>
                </c:pt>
                <c:pt idx="27">
                  <c:v>18424.7471456543</c:v>
                </c:pt>
                <c:pt idx="28">
                  <c:v>20931.3826658511</c:v>
                </c:pt>
                <c:pt idx="29">
                  <c:v>57757.06484486</c:v>
                </c:pt>
                <c:pt idx="30">
                  <c:v>49499.0776464564</c:v>
                </c:pt>
                <c:pt idx="31">
                  <c:v>49206.1782724804</c:v>
                </c:pt>
                <c:pt idx="32">
                  <c:v>52874.5210380653</c:v>
                </c:pt>
                <c:pt idx="33">
                  <c:v>42799.0434748124</c:v>
                </c:pt>
                <c:pt idx="34">
                  <c:v>41942.4920007905</c:v>
                </c:pt>
                <c:pt idx="35">
                  <c:v>39232.6746102484</c:v>
                </c:pt>
                <c:pt idx="36">
                  <c:v>33491.4894897185</c:v>
                </c:pt>
                <c:pt idx="37">
                  <c:v>5360.68200746125</c:v>
                </c:pt>
                <c:pt idx="38">
                  <c:v>4830.6391495073</c:v>
                </c:pt>
                <c:pt idx="39">
                  <c:v>6233.24747944576</c:v>
                </c:pt>
                <c:pt idx="40">
                  <c:v>5309.08397675398</c:v>
                </c:pt>
                <c:pt idx="41">
                  <c:v>17711.8096589108</c:v>
                </c:pt>
                <c:pt idx="42">
                  <c:v>20884.2669711596</c:v>
                </c:pt>
                <c:pt idx="43">
                  <c:v>17774.1073729233</c:v>
                </c:pt>
                <c:pt idx="44">
                  <c:v>18612.3615196519</c:v>
                </c:pt>
                <c:pt idx="45">
                  <c:v>24587.6939799143</c:v>
                </c:pt>
                <c:pt idx="46">
                  <c:v>20483.6883271898</c:v>
                </c:pt>
                <c:pt idx="47">
                  <c:v>20393.9219697823</c:v>
                </c:pt>
                <c:pt idx="48">
                  <c:v>14795.6804927119</c:v>
                </c:pt>
                <c:pt idx="49">
                  <c:v>9992.68656904306</c:v>
                </c:pt>
                <c:pt idx="50">
                  <c:v>10143.8997422424</c:v>
                </c:pt>
                <c:pt idx="51">
                  <c:v>8692.6220921459</c:v>
                </c:pt>
                <c:pt idx="52">
                  <c:v>9068.81096205657</c:v>
                </c:pt>
                <c:pt idx="53">
                  <c:v>4483.26627788645</c:v>
                </c:pt>
                <c:pt idx="54">
                  <c:v>6597.01764820219</c:v>
                </c:pt>
                <c:pt idx="55">
                  <c:v>6027.47255874896</c:v>
                </c:pt>
                <c:pt idx="56">
                  <c:v>3704.7865134255</c:v>
                </c:pt>
                <c:pt idx="57">
                  <c:v>14486.6608190795</c:v>
                </c:pt>
                <c:pt idx="58">
                  <c:v>13463.9025561109</c:v>
                </c:pt>
                <c:pt idx="59">
                  <c:v>15535.3116963004</c:v>
                </c:pt>
                <c:pt idx="60">
                  <c:v>13847.6680887799</c:v>
                </c:pt>
                <c:pt idx="61">
                  <c:v>1772.27155091548</c:v>
                </c:pt>
                <c:pt idx="62">
                  <c:v>3778.90757733914</c:v>
                </c:pt>
                <c:pt idx="63">
                  <c:v>1740.31147544019</c:v>
                </c:pt>
                <c:pt idx="64">
                  <c:v>1266.05650731569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</c:numCache>
            </c:numRef>
          </c:val>
        </c:ser>
        <c:gapWidth val="190"/>
        <c:overlap val="0"/>
        <c:axId val="68611034"/>
        <c:axId val="24921013"/>
      </c:barChart>
      <c:catAx>
        <c:axId val="6861103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4921013"/>
        <c:crossesAt val="0"/>
        <c:auto val="1"/>
        <c:lblAlgn val="ctr"/>
        <c:lblOffset val="100"/>
      </c:catAx>
      <c:valAx>
        <c:axId val="24921013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575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8611034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472217938833205"/>
          <c:y val="0.935424174539788"/>
          <c:w val="0.0960678488820355"/>
          <c:h val="0.0342846011493133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29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layout>
        <c:manualLayout>
          <c:xMode val="edge"/>
          <c:yMode val="edge"/>
          <c:x val="0.0316058563792703"/>
          <c:y val="0.0318800802280165"/>
          <c:w val="0.964288480904795"/>
          <c:h val="0.9151272036313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'GráficosV (2)'!$I$6</c:f>
              <c:strCache>
                <c:ptCount val="1"/>
                <c:pt idx="0">
                  <c:v>Valor efectivo (y)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(2)'!$I$7:$I$23</c:f>
              <c:numCache>
                <c:formatCode>General</c:formatCode>
                <c:ptCount val="17"/>
                <c:pt idx="0">
                  <c:v>30712.2493601394</c:v>
                </c:pt>
                <c:pt idx="1">
                  <c:v>15288.7736348488</c:v>
                </c:pt>
                <c:pt idx="2">
                  <c:v>8902.90390922906</c:v>
                </c:pt>
                <c:pt idx="3">
                  <c:v>980.371145158426</c:v>
                </c:pt>
                <c:pt idx="4">
                  <c:v>3067.01004182422</c:v>
                </c:pt>
                <c:pt idx="5">
                  <c:v>5129.53850214662</c:v>
                </c:pt>
                <c:pt idx="6">
                  <c:v>19789.303718855</c:v>
                </c:pt>
                <c:pt idx="7">
                  <c:v>18331.9606088685</c:v>
                </c:pt>
                <c:pt idx="8">
                  <c:v>52741.9970306071</c:v>
                </c:pt>
                <c:pt idx="9">
                  <c:v>27159.9601607702</c:v>
                </c:pt>
                <c:pt idx="10">
                  <c:v>3542.10425051666</c:v>
                </c:pt>
                <c:pt idx="11">
                  <c:v>16186.6309887311</c:v>
                </c:pt>
                <c:pt idx="12">
                  <c:v>23109.5254373337</c:v>
                </c:pt>
                <c:pt idx="13">
                  <c:v>9658.14297591641</c:v>
                </c:pt>
                <c:pt idx="14">
                  <c:v>10639.7100928291</c:v>
                </c:pt>
                <c:pt idx="15">
                  <c:v>25949.5249032525</c:v>
                </c:pt>
                <c:pt idx="16">
                  <c:v>3763.8645468875</c:v>
                </c:pt>
              </c:numCache>
            </c:numRef>
          </c:val>
        </c:ser>
        <c:ser>
          <c:idx val="1"/>
          <c:order val="1"/>
          <c:tx>
            <c:strRef>
              <c:f>'GráficosV (2)'!$J$6</c:f>
              <c:strCache>
                <c:ptCount val="1"/>
                <c:pt idx="0">
                  <c:v>Predicción (y*)</c:v>
                </c:pt>
              </c:strCache>
            </c:strRef>
          </c:tx>
          <c:spPr>
            <a:ln w="12600">
              <a:solidFill>
                <a:srgbClr val="000000"/>
              </a:solidFill>
              <a:round/>
            </a:ln>
          </c:spPr>
          <c:invertIfNegative val="0"/>
          <c:dLbls>
            <c:showLegendKey val="0"/>
            <c:showVal val="0"/>
            <c:showCatName val="0"/>
            <c:showSerName val="0"/>
            <c:showPercent val="0"/>
            <c:showLeaderLines val="0"/>
          </c:dLbls>
          <c:cat>
            <c:strRef>
              <c:f>'GráficosV (2)'!$H$7:$H$23</c:f>
              <c:strCache>
                <c:ptCount val="17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Baleares 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Castilla-La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Madrid</c:v>
                </c:pt>
                <c:pt idx="13">
                  <c:v>Murcia </c:v>
                </c:pt>
                <c:pt idx="14">
                  <c:v>Navarra </c:v>
                </c:pt>
                <c:pt idx="15">
                  <c:v>País Vasco</c:v>
                </c:pt>
                <c:pt idx="16">
                  <c:v>La Rioja</c:v>
                </c:pt>
              </c:strCache>
            </c:strRef>
          </c:cat>
          <c:val>
            <c:numRef>
              <c:f>'GráficosV (2)'!$J$7:$J$23</c:f>
              <c:numCache>
                <c:formatCode>General</c:formatCode>
                <c:ptCount val="17"/>
                <c:pt idx="0">
                  <c:v>31509.8191652692</c:v>
                </c:pt>
                <c:pt idx="1">
                  <c:v>16135.3262234562</c:v>
                </c:pt>
                <c:pt idx="2">
                  <c:v>8584.54391766644</c:v>
                </c:pt>
                <c:pt idx="3">
                  <c:v>1109.66915743773</c:v>
                </c:pt>
                <c:pt idx="4">
                  <c:v>2208.04852347127</c:v>
                </c:pt>
                <c:pt idx="5">
                  <c:v>5220.38204686569</c:v>
                </c:pt>
                <c:pt idx="6">
                  <c:v>19463.4569146599</c:v>
                </c:pt>
                <c:pt idx="7">
                  <c:v>20031.445423733</c:v>
                </c:pt>
                <c:pt idx="8">
                  <c:v>58372.7149537917</c:v>
                </c:pt>
                <c:pt idx="9">
                  <c:v>27658.5703332414</c:v>
                </c:pt>
                <c:pt idx="10">
                  <c:v>3398.51169927712</c:v>
                </c:pt>
                <c:pt idx="11">
                  <c:v>18752.7964244337</c:v>
                </c:pt>
                <c:pt idx="12">
                  <c:v>26632.4508308494</c:v>
                </c:pt>
                <c:pt idx="13">
                  <c:v>11336.3115226698</c:v>
                </c:pt>
                <c:pt idx="14">
                  <c:v>10573.8813680387</c:v>
                </c:pt>
                <c:pt idx="15">
                  <c:v>29171.1201401883</c:v>
                </c:pt>
                <c:pt idx="16">
                  <c:v>3672.02258202195</c:v>
                </c:pt>
              </c:numCache>
            </c:numRef>
          </c:val>
        </c:ser>
        <c:gapWidth val="150"/>
        <c:overlap val="0"/>
        <c:axId val="92404812"/>
        <c:axId val="16021792"/>
      </c:barChart>
      <c:catAx>
        <c:axId val="92404812"/>
        <c:scaling>
          <c:orientation val="minMax"/>
        </c:scaling>
        <c:delete val="0"/>
        <c:axPos val="b"/>
        <c:numFmt formatCode="General" sourceLinked="1"/>
        <c:majorTickMark val="out"/>
        <c:minorTickMark val="in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6021792"/>
        <c:crossesAt val="0"/>
        <c:auto val="1"/>
        <c:lblAlgn val="ctr"/>
        <c:lblOffset val="100"/>
      </c:catAx>
      <c:valAx>
        <c:axId val="16021792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txPr>
          <a:bodyPr/>
          <a:lstStyle/>
          <a:p>
            <a:pPr>
              <a:defRPr b="0" sz="7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2404812"/>
        <c:crossesAt val="1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legend>
      <c:layout>
        <c:manualLayout>
          <c:xMode val="edge"/>
          <c:yMode val="edge"/>
          <c:x val="0.351692617553645"/>
          <c:y val="0.913966008656181"/>
          <c:w val="0.388023859322953"/>
          <c:h val="0.0520426475245434"/>
        </c:manualLayout>
      </c:layout>
      <c:spPr>
        <a:solidFill>
          <a:srgbClr val="ffffff"/>
        </a:solidFill>
        <a:ln>
          <a:noFill/>
        </a:ln>
      </c:spPr>
      <c:txPr>
        <a:bodyPr/>
        <a:lstStyle/>
        <a:p>
          <a:pPr>
            <a:defRPr b="0" sz="435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0.wmf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chart" Target="../charts/chart11.xml"/><Relationship Id="rId4" Type="http://schemas.openxmlformats.org/officeDocument/2006/relationships/chart" Target="../charts/chart12.xml"/><Relationship Id="rId5" Type="http://schemas.openxmlformats.org/officeDocument/2006/relationships/chart" Target="../charts/chart13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14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15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16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chart" Target="../charts/chart18.xml"/><Relationship Id="rId3" Type="http://schemas.openxmlformats.org/officeDocument/2006/relationships/chart" Target="../charts/chart19.xml"/><Relationship Id="rId4" Type="http://schemas.openxmlformats.org/officeDocument/2006/relationships/chart" Target="../charts/chart20.xml"/><Relationship Id="rId5" Type="http://schemas.openxmlformats.org/officeDocument/2006/relationships/chart" Target="../charts/chart21.xml"/><Relationship Id="rId6" Type="http://schemas.openxmlformats.org/officeDocument/2006/relationships/chart" Target="../charts/chart22.xml"/><Relationship Id="rId7" Type="http://schemas.openxmlformats.org/officeDocument/2006/relationships/chart" Target="../charts/chart23.xml"/><Relationship Id="rId8" Type="http://schemas.openxmlformats.org/officeDocument/2006/relationships/chart" Target="../charts/chart24.xml"/><Relationship Id="rId9" Type="http://schemas.openxmlformats.org/officeDocument/2006/relationships/chart" Target="../charts/chart25.xml"/><Relationship Id="rId10" Type="http://schemas.openxmlformats.org/officeDocument/2006/relationships/chart" Target="../charts/chart26.xml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27.xml"/><Relationship Id="rId2" Type="http://schemas.openxmlformats.org/officeDocument/2006/relationships/chart" Target="../charts/chart28.xml"/><Relationship Id="rId3" Type="http://schemas.openxmlformats.org/officeDocument/2006/relationships/chart" Target="../charts/chart29.xml"/><Relationship Id="rId4" Type="http://schemas.openxmlformats.org/officeDocument/2006/relationships/chart" Target="../charts/chart30.xml"/><Relationship Id="rId5" Type="http://schemas.openxmlformats.org/officeDocument/2006/relationships/chart" Target="../charts/chart31.xml"/><Relationship Id="rId6" Type="http://schemas.openxmlformats.org/officeDocument/2006/relationships/chart" Target="../charts/chart32.xml"/><Relationship Id="rId7" Type="http://schemas.openxmlformats.org/officeDocument/2006/relationships/chart" Target="../charts/chart33.xml"/><Relationship Id="rId8" Type="http://schemas.openxmlformats.org/officeDocument/2006/relationships/chart" Target="../charts/chart34.xml"/><Relationship Id="rId9" Type="http://schemas.openxmlformats.org/officeDocument/2006/relationships/chart" Target="../charts/chart35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360</xdr:colOff>
      <xdr:row>8</xdr:row>
      <xdr:rowOff>105120</xdr:rowOff>
    </xdr:from>
    <xdr:to>
      <xdr:col>11</xdr:col>
      <xdr:colOff>565560</xdr:colOff>
      <xdr:row>17</xdr:row>
      <xdr:rowOff>114480</xdr:rowOff>
    </xdr:to>
    <xdr:pic>
      <xdr:nvPicPr>
        <xdr:cNvPr id="0" name="Picture 42" descr=""/>
        <xdr:cNvPicPr/>
      </xdr:nvPicPr>
      <xdr:blipFill>
        <a:blip r:embed="rId1"/>
        <a:stretch/>
      </xdr:blipFill>
      <xdr:spPr>
        <a:xfrm>
          <a:off x="3771360" y="1629000"/>
          <a:ext cx="5240160" cy="15048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352440</xdr:colOff>
      <xdr:row>20</xdr:row>
      <xdr:rowOff>124200</xdr:rowOff>
    </xdr:from>
    <xdr:to>
      <xdr:col>8</xdr:col>
      <xdr:colOff>402840</xdr:colOff>
      <xdr:row>25</xdr:row>
      <xdr:rowOff>148680</xdr:rowOff>
    </xdr:to>
    <xdr:pic>
      <xdr:nvPicPr>
        <xdr:cNvPr id="1" name="0 Imagen" descr=""/>
        <xdr:cNvPicPr/>
      </xdr:nvPicPr>
      <xdr:blipFill>
        <a:blip r:embed="rId2"/>
        <a:stretch/>
      </xdr:blipFill>
      <xdr:spPr>
        <a:xfrm>
          <a:off x="4902840" y="3629160"/>
          <a:ext cx="1608480" cy="834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</xdr:col>
      <xdr:colOff>523080</xdr:colOff>
      <xdr:row>27</xdr:row>
      <xdr:rowOff>10080</xdr:rowOff>
    </xdr:from>
    <xdr:to>
      <xdr:col>13</xdr:col>
      <xdr:colOff>477720</xdr:colOff>
      <xdr:row>33</xdr:row>
      <xdr:rowOff>149760</xdr:rowOff>
    </xdr:to>
    <xdr:pic>
      <xdr:nvPicPr>
        <xdr:cNvPr id="2" name="24 Imagen" descr="C:\Users\nuria\AppData\Local\Microsoft\Windows\Temporary Internet Files\Content.Outlook\62JKUP6D\logos-cintereg.jpg"/>
        <xdr:cNvPicPr/>
      </xdr:nvPicPr>
      <xdr:blipFill>
        <a:blip r:embed="rId3"/>
        <a:srcRect l="56470" t="52641" r="27156" b="9649"/>
        <a:stretch/>
      </xdr:blipFill>
      <xdr:spPr>
        <a:xfrm>
          <a:off x="8190000" y="4648680"/>
          <a:ext cx="2292120" cy="11109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4</xdr:col>
      <xdr:colOff>136440</xdr:colOff>
      <xdr:row>27</xdr:row>
      <xdr:rowOff>114840</xdr:rowOff>
    </xdr:from>
    <xdr:to>
      <xdr:col>6</xdr:col>
      <xdr:colOff>22680</xdr:colOff>
      <xdr:row>32</xdr:row>
      <xdr:rowOff>130320</xdr:rowOff>
    </xdr:to>
    <xdr:pic>
      <xdr:nvPicPr>
        <xdr:cNvPr id="3" name="26 Imagen" descr="C:\Users\nuria\AppData\Local\Microsoft\Windows\Temporary Internet Files\Content.Outlook\62JKUP6D\logos-cintereg.jpg"/>
        <xdr:cNvPicPr/>
      </xdr:nvPicPr>
      <xdr:blipFill>
        <a:blip r:embed="rId4"/>
        <a:srcRect l="5825" t="53515" r="82616" b="10523"/>
        <a:stretch/>
      </xdr:blipFill>
      <xdr:spPr>
        <a:xfrm>
          <a:off x="3128400" y="4753440"/>
          <a:ext cx="1444680" cy="825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489600</xdr:colOff>
      <xdr:row>20</xdr:row>
      <xdr:rowOff>150840</xdr:rowOff>
    </xdr:from>
    <xdr:to>
      <xdr:col>10</xdr:col>
      <xdr:colOff>135000</xdr:colOff>
      <xdr:row>25</xdr:row>
      <xdr:rowOff>58680</xdr:rowOff>
    </xdr:to>
    <xdr:pic>
      <xdr:nvPicPr>
        <xdr:cNvPr id="4" name="Picture 4" descr=""/>
        <xdr:cNvPicPr/>
      </xdr:nvPicPr>
      <xdr:blipFill>
        <a:blip r:embed="rId5"/>
        <a:stretch/>
      </xdr:blipFill>
      <xdr:spPr>
        <a:xfrm>
          <a:off x="6598080" y="3655800"/>
          <a:ext cx="1203840" cy="7174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423360</xdr:colOff>
      <xdr:row>27</xdr:row>
      <xdr:rowOff>2160</xdr:rowOff>
    </xdr:from>
    <xdr:to>
      <xdr:col>7</xdr:col>
      <xdr:colOff>520920</xdr:colOff>
      <xdr:row>34</xdr:row>
      <xdr:rowOff>9720</xdr:rowOff>
    </xdr:to>
    <xdr:pic>
      <xdr:nvPicPr>
        <xdr:cNvPr id="5" name="Picture 2" descr=""/>
        <xdr:cNvPicPr/>
      </xdr:nvPicPr>
      <xdr:blipFill>
        <a:blip r:embed="rId6"/>
        <a:stretch/>
      </xdr:blipFill>
      <xdr:spPr>
        <a:xfrm>
          <a:off x="4973760" y="4640760"/>
          <a:ext cx="876600" cy="11408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10</xdr:col>
      <xdr:colOff>528840</xdr:colOff>
      <xdr:row>21</xdr:row>
      <xdr:rowOff>111960</xdr:rowOff>
    </xdr:from>
    <xdr:to>
      <xdr:col>12</xdr:col>
      <xdr:colOff>419040</xdr:colOff>
      <xdr:row>25</xdr:row>
      <xdr:rowOff>124200</xdr:rowOff>
    </xdr:to>
    <xdr:pic>
      <xdr:nvPicPr>
        <xdr:cNvPr id="6" name="Imagen 13" descr=""/>
        <xdr:cNvPicPr/>
      </xdr:nvPicPr>
      <xdr:blipFill>
        <a:blip r:embed="rId7"/>
        <a:stretch/>
      </xdr:blipFill>
      <xdr:spPr>
        <a:xfrm>
          <a:off x="8195760" y="3778920"/>
          <a:ext cx="1448280" cy="65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8</xdr:col>
      <xdr:colOff>5400</xdr:colOff>
      <xdr:row>29</xdr:row>
      <xdr:rowOff>37080</xdr:rowOff>
    </xdr:from>
    <xdr:to>
      <xdr:col>10</xdr:col>
      <xdr:colOff>406800</xdr:colOff>
      <xdr:row>31</xdr:row>
      <xdr:rowOff>128520</xdr:rowOff>
    </xdr:to>
    <xdr:pic>
      <xdr:nvPicPr>
        <xdr:cNvPr id="7" name="Imagen 13" descr=""/>
        <xdr:cNvPicPr/>
      </xdr:nvPicPr>
      <xdr:blipFill>
        <a:blip r:embed="rId8"/>
        <a:stretch/>
      </xdr:blipFill>
      <xdr:spPr>
        <a:xfrm>
          <a:off x="6113880" y="4999320"/>
          <a:ext cx="1959840" cy="415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399600</xdr:colOff>
      <xdr:row>20</xdr:row>
      <xdr:rowOff>143280</xdr:rowOff>
    </xdr:from>
    <xdr:to>
      <xdr:col>6</xdr:col>
      <xdr:colOff>400320</xdr:colOff>
      <xdr:row>25</xdr:row>
      <xdr:rowOff>162000</xdr:rowOff>
    </xdr:to>
    <xdr:pic>
      <xdr:nvPicPr>
        <xdr:cNvPr id="8" name="Imagen 2" descr=""/>
        <xdr:cNvPicPr/>
      </xdr:nvPicPr>
      <xdr:blipFill>
        <a:blip r:embed="rId9"/>
        <a:stretch/>
      </xdr:blipFill>
      <xdr:spPr>
        <a:xfrm>
          <a:off x="3391560" y="3648240"/>
          <a:ext cx="1559160" cy="828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15</xdr:col>
      <xdr:colOff>107640</xdr:colOff>
      <xdr:row>2</xdr:row>
      <xdr:rowOff>38520</xdr:rowOff>
    </xdr:from>
    <xdr:to>
      <xdr:col>16</xdr:col>
      <xdr:colOff>536400</xdr:colOff>
      <xdr:row>3</xdr:row>
      <xdr:rowOff>123840</xdr:rowOff>
    </xdr:to>
    <xdr:pic>
      <xdr:nvPicPr>
        <xdr:cNvPr id="9" name="Picture 17" descr=""/>
        <xdr:cNvPicPr/>
      </xdr:nvPicPr>
      <xdr:blipFill>
        <a:blip r:embed="rId1"/>
        <a:stretch/>
      </xdr:blipFill>
      <xdr:spPr>
        <a:xfrm>
          <a:off x="9474840" y="428760"/>
          <a:ext cx="1208160" cy="447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4</xdr:row>
      <xdr:rowOff>360</xdr:rowOff>
    </xdr:from>
    <xdr:to>
      <xdr:col>5</xdr:col>
      <xdr:colOff>779760</xdr:colOff>
      <xdr:row>25</xdr:row>
      <xdr:rowOff>9360</xdr:rowOff>
    </xdr:to>
    <xdr:graphicFrame>
      <xdr:nvGraphicFramePr>
        <xdr:cNvPr id="10" name="Chart 1"/>
        <xdr:cNvGraphicFramePr/>
      </xdr:nvGraphicFramePr>
      <xdr:xfrm>
        <a:off x="0" y="676440"/>
        <a:ext cx="4675320" cy="3552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9720</xdr:colOff>
      <xdr:row>30</xdr:row>
      <xdr:rowOff>18720</xdr:rowOff>
    </xdr:from>
    <xdr:to>
      <xdr:col>5</xdr:col>
      <xdr:colOff>751320</xdr:colOff>
      <xdr:row>50</xdr:row>
      <xdr:rowOff>19080</xdr:rowOff>
    </xdr:to>
    <xdr:graphicFrame>
      <xdr:nvGraphicFramePr>
        <xdr:cNvPr id="11" name="Chart 2"/>
        <xdr:cNvGraphicFramePr/>
      </xdr:nvGraphicFramePr>
      <xdr:xfrm>
        <a:off x="9720" y="5095440"/>
        <a:ext cx="4637160" cy="341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19800</xdr:colOff>
      <xdr:row>58</xdr:row>
      <xdr:rowOff>29160</xdr:rowOff>
    </xdr:from>
    <xdr:to>
      <xdr:col>5</xdr:col>
      <xdr:colOff>779760</xdr:colOff>
      <xdr:row>77</xdr:row>
      <xdr:rowOff>152640</xdr:rowOff>
    </xdr:to>
    <xdr:graphicFrame>
      <xdr:nvGraphicFramePr>
        <xdr:cNvPr id="12" name="Chart 3"/>
        <xdr:cNvGraphicFramePr/>
      </xdr:nvGraphicFramePr>
      <xdr:xfrm>
        <a:off x="19800" y="9896760"/>
        <a:ext cx="4655520" cy="3333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360</xdr:colOff>
      <xdr:row>4</xdr:row>
      <xdr:rowOff>9720</xdr:rowOff>
    </xdr:from>
    <xdr:to>
      <xdr:col>23</xdr:col>
      <xdr:colOff>750960</xdr:colOff>
      <xdr:row>23</xdr:row>
      <xdr:rowOff>171720</xdr:rowOff>
    </xdr:to>
    <xdr:graphicFrame>
      <xdr:nvGraphicFramePr>
        <xdr:cNvPr id="13" name="Chart 4"/>
        <xdr:cNvGraphicFramePr/>
      </xdr:nvGraphicFramePr>
      <xdr:xfrm>
        <a:off x="14808960" y="685800"/>
        <a:ext cx="4646520" cy="336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29160</xdr:colOff>
      <xdr:row>30</xdr:row>
      <xdr:rowOff>38160</xdr:rowOff>
    </xdr:from>
    <xdr:to>
      <xdr:col>24</xdr:col>
      <xdr:colOff>1080</xdr:colOff>
      <xdr:row>50</xdr:row>
      <xdr:rowOff>19080</xdr:rowOff>
    </xdr:to>
    <xdr:graphicFrame>
      <xdr:nvGraphicFramePr>
        <xdr:cNvPr id="14" name="Chart 5"/>
        <xdr:cNvGraphicFramePr/>
      </xdr:nvGraphicFramePr>
      <xdr:xfrm>
        <a:off x="14837760" y="5114880"/>
        <a:ext cx="4646880" cy="3400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35</xdr:col>
      <xdr:colOff>360</xdr:colOff>
      <xdr:row>4</xdr:row>
      <xdr:rowOff>360</xdr:rowOff>
    </xdr:from>
    <xdr:to>
      <xdr:col>44</xdr:col>
      <xdr:colOff>1080</xdr:colOff>
      <xdr:row>27</xdr:row>
      <xdr:rowOff>9720</xdr:rowOff>
    </xdr:to>
    <xdr:graphicFrame>
      <xdr:nvGraphicFramePr>
        <xdr:cNvPr id="15" name="Chart 6"/>
        <xdr:cNvGraphicFramePr/>
      </xdr:nvGraphicFramePr>
      <xdr:xfrm>
        <a:off x="27986400" y="676440"/>
        <a:ext cx="7013160" cy="3895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35</xdr:col>
      <xdr:colOff>360</xdr:colOff>
      <xdr:row>31</xdr:row>
      <xdr:rowOff>38160</xdr:rowOff>
    </xdr:from>
    <xdr:to>
      <xdr:col>44</xdr:col>
      <xdr:colOff>1080</xdr:colOff>
      <xdr:row>53</xdr:row>
      <xdr:rowOff>153000</xdr:rowOff>
    </xdr:to>
    <xdr:graphicFrame>
      <xdr:nvGraphicFramePr>
        <xdr:cNvPr id="16" name="Chart 7"/>
        <xdr:cNvGraphicFramePr/>
      </xdr:nvGraphicFramePr>
      <xdr:xfrm>
        <a:off x="27986400" y="5286240"/>
        <a:ext cx="7013160" cy="3877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35</xdr:col>
      <xdr:colOff>10080</xdr:colOff>
      <xdr:row>58</xdr:row>
      <xdr:rowOff>19080</xdr:rowOff>
    </xdr:from>
    <xdr:to>
      <xdr:col>44</xdr:col>
      <xdr:colOff>1080</xdr:colOff>
      <xdr:row>80</xdr:row>
      <xdr:rowOff>19080</xdr:rowOff>
    </xdr:to>
    <xdr:graphicFrame>
      <xdr:nvGraphicFramePr>
        <xdr:cNvPr id="17" name="Chart 8"/>
        <xdr:cNvGraphicFramePr/>
      </xdr:nvGraphicFramePr>
      <xdr:xfrm>
        <a:off x="27996120" y="9886680"/>
        <a:ext cx="7003440" cy="3695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28800</xdr:colOff>
      <xdr:row>4</xdr:row>
      <xdr:rowOff>66600</xdr:rowOff>
    </xdr:from>
    <xdr:to>
      <xdr:col>6</xdr:col>
      <xdr:colOff>1080</xdr:colOff>
      <xdr:row>24</xdr:row>
      <xdr:rowOff>104760</xdr:rowOff>
    </xdr:to>
    <xdr:graphicFrame>
      <xdr:nvGraphicFramePr>
        <xdr:cNvPr id="18" name="Chart 3"/>
        <xdr:cNvGraphicFramePr/>
      </xdr:nvGraphicFramePr>
      <xdr:xfrm>
        <a:off x="28800" y="742680"/>
        <a:ext cx="4646880" cy="3409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28800</xdr:colOff>
      <xdr:row>31</xdr:row>
      <xdr:rowOff>38160</xdr:rowOff>
    </xdr:from>
    <xdr:to>
      <xdr:col>6</xdr:col>
      <xdr:colOff>1080</xdr:colOff>
      <xdr:row>51</xdr:row>
      <xdr:rowOff>67320</xdr:rowOff>
    </xdr:to>
    <xdr:graphicFrame>
      <xdr:nvGraphicFramePr>
        <xdr:cNvPr id="19" name="Chart 4"/>
        <xdr:cNvGraphicFramePr/>
      </xdr:nvGraphicFramePr>
      <xdr:xfrm>
        <a:off x="28800" y="5276880"/>
        <a:ext cx="4646880" cy="3448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19800</xdr:colOff>
      <xdr:row>58</xdr:row>
      <xdr:rowOff>19080</xdr:rowOff>
    </xdr:from>
    <xdr:to>
      <xdr:col>6</xdr:col>
      <xdr:colOff>1080</xdr:colOff>
      <xdr:row>78</xdr:row>
      <xdr:rowOff>28440</xdr:rowOff>
    </xdr:to>
    <xdr:graphicFrame>
      <xdr:nvGraphicFramePr>
        <xdr:cNvPr id="20" name="Chart 5"/>
        <xdr:cNvGraphicFramePr/>
      </xdr:nvGraphicFramePr>
      <xdr:xfrm>
        <a:off x="19800" y="9867600"/>
        <a:ext cx="4655880" cy="3381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10080</xdr:colOff>
      <xdr:row>4</xdr:row>
      <xdr:rowOff>9720</xdr:rowOff>
    </xdr:from>
    <xdr:to>
      <xdr:col>24</xdr:col>
      <xdr:colOff>1080</xdr:colOff>
      <xdr:row>25</xdr:row>
      <xdr:rowOff>19080</xdr:rowOff>
    </xdr:to>
    <xdr:graphicFrame>
      <xdr:nvGraphicFramePr>
        <xdr:cNvPr id="21" name="Chart 6"/>
        <xdr:cNvGraphicFramePr/>
      </xdr:nvGraphicFramePr>
      <xdr:xfrm>
        <a:off x="14911920" y="685800"/>
        <a:ext cx="4665960" cy="3552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360</xdr:colOff>
      <xdr:row>31</xdr:row>
      <xdr:rowOff>0</xdr:rowOff>
    </xdr:from>
    <xdr:to>
      <xdr:col>24</xdr:col>
      <xdr:colOff>1080</xdr:colOff>
      <xdr:row>51</xdr:row>
      <xdr:rowOff>171720</xdr:rowOff>
    </xdr:to>
    <xdr:graphicFrame>
      <xdr:nvGraphicFramePr>
        <xdr:cNvPr id="22" name="Chart 7"/>
        <xdr:cNvGraphicFramePr/>
      </xdr:nvGraphicFramePr>
      <xdr:xfrm>
        <a:off x="14902200" y="5238720"/>
        <a:ext cx="4675680" cy="3591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241200</xdr:colOff>
      <xdr:row>2</xdr:row>
      <xdr:rowOff>95400</xdr:rowOff>
    </xdr:from>
    <xdr:to>
      <xdr:col>15</xdr:col>
      <xdr:colOff>111600</xdr:colOff>
      <xdr:row>30</xdr:row>
      <xdr:rowOff>66600</xdr:rowOff>
    </xdr:to>
    <xdr:graphicFrame>
      <xdr:nvGraphicFramePr>
        <xdr:cNvPr id="23" name="1 Gráfico"/>
        <xdr:cNvGraphicFramePr/>
      </xdr:nvGraphicFramePr>
      <xdr:xfrm>
        <a:off x="642960" y="638280"/>
        <a:ext cx="10671120" cy="4505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402480</xdr:colOff>
      <xdr:row>2</xdr:row>
      <xdr:rowOff>123840</xdr:rowOff>
    </xdr:from>
    <xdr:to>
      <xdr:col>14</xdr:col>
      <xdr:colOff>574560</xdr:colOff>
      <xdr:row>31</xdr:row>
      <xdr:rowOff>28440</xdr:rowOff>
    </xdr:to>
    <xdr:graphicFrame>
      <xdr:nvGraphicFramePr>
        <xdr:cNvPr id="24" name="1 Gráfico"/>
        <xdr:cNvGraphicFramePr/>
      </xdr:nvGraphicFramePr>
      <xdr:xfrm>
        <a:off x="663120" y="685800"/>
        <a:ext cx="10752480" cy="4600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0</xdr:colOff>
      <xdr:row>4</xdr:row>
      <xdr:rowOff>9720</xdr:rowOff>
    </xdr:from>
    <xdr:to>
      <xdr:col>13</xdr:col>
      <xdr:colOff>91440</xdr:colOff>
      <xdr:row>27</xdr:row>
      <xdr:rowOff>47520</xdr:rowOff>
    </xdr:to>
    <xdr:graphicFrame>
      <xdr:nvGraphicFramePr>
        <xdr:cNvPr id="25" name="Chart 9"/>
        <xdr:cNvGraphicFramePr/>
      </xdr:nvGraphicFramePr>
      <xdr:xfrm>
        <a:off x="421560" y="961920"/>
        <a:ext cx="4362840" cy="3809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360</xdr:colOff>
      <xdr:row>4</xdr:row>
      <xdr:rowOff>0</xdr:rowOff>
    </xdr:from>
    <xdr:to>
      <xdr:col>16</xdr:col>
      <xdr:colOff>1080</xdr:colOff>
      <xdr:row>25</xdr:row>
      <xdr:rowOff>9360</xdr:rowOff>
    </xdr:to>
    <xdr:graphicFrame>
      <xdr:nvGraphicFramePr>
        <xdr:cNvPr id="26" name="Chart 1"/>
        <xdr:cNvGraphicFramePr/>
      </xdr:nvGraphicFramePr>
      <xdr:xfrm>
        <a:off x="6595200" y="685800"/>
        <a:ext cx="5454720" cy="3543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10080</xdr:colOff>
      <xdr:row>30</xdr:row>
      <xdr:rowOff>19080</xdr:rowOff>
    </xdr:from>
    <xdr:to>
      <xdr:col>15</xdr:col>
      <xdr:colOff>751320</xdr:colOff>
      <xdr:row>50</xdr:row>
      <xdr:rowOff>19080</xdr:rowOff>
    </xdr:to>
    <xdr:graphicFrame>
      <xdr:nvGraphicFramePr>
        <xdr:cNvPr id="27" name="Chart 2"/>
        <xdr:cNvGraphicFramePr/>
      </xdr:nvGraphicFramePr>
      <xdr:xfrm>
        <a:off x="6604920" y="5048280"/>
        <a:ext cx="5416200" cy="3400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20160</xdr:colOff>
      <xdr:row>58</xdr:row>
      <xdr:rowOff>28440</xdr:rowOff>
    </xdr:from>
    <xdr:to>
      <xdr:col>16</xdr:col>
      <xdr:colOff>1080</xdr:colOff>
      <xdr:row>77</xdr:row>
      <xdr:rowOff>152640</xdr:rowOff>
    </xdr:to>
    <xdr:graphicFrame>
      <xdr:nvGraphicFramePr>
        <xdr:cNvPr id="28" name="Chart 3"/>
        <xdr:cNvGraphicFramePr/>
      </xdr:nvGraphicFramePr>
      <xdr:xfrm>
        <a:off x="6615000" y="9762840"/>
        <a:ext cx="5434920" cy="320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29</xdr:col>
      <xdr:colOff>360</xdr:colOff>
      <xdr:row>3</xdr:row>
      <xdr:rowOff>153000</xdr:rowOff>
    </xdr:from>
    <xdr:to>
      <xdr:col>36</xdr:col>
      <xdr:colOff>39960</xdr:colOff>
      <xdr:row>23</xdr:row>
      <xdr:rowOff>142560</xdr:rowOff>
    </xdr:to>
    <xdr:graphicFrame>
      <xdr:nvGraphicFramePr>
        <xdr:cNvPr id="29" name="Chart 4"/>
        <xdr:cNvGraphicFramePr/>
      </xdr:nvGraphicFramePr>
      <xdr:xfrm>
        <a:off x="23107680" y="667080"/>
        <a:ext cx="5493600" cy="3361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29</xdr:col>
      <xdr:colOff>360</xdr:colOff>
      <xdr:row>30</xdr:row>
      <xdr:rowOff>0</xdr:rowOff>
    </xdr:from>
    <xdr:to>
      <xdr:col>36</xdr:col>
      <xdr:colOff>20880</xdr:colOff>
      <xdr:row>49</xdr:row>
      <xdr:rowOff>152640</xdr:rowOff>
    </xdr:to>
    <xdr:graphicFrame>
      <xdr:nvGraphicFramePr>
        <xdr:cNvPr id="30" name="Chart 5"/>
        <xdr:cNvGraphicFramePr/>
      </xdr:nvGraphicFramePr>
      <xdr:xfrm>
        <a:off x="23107680" y="5029200"/>
        <a:ext cx="5474520" cy="3390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47</xdr:col>
      <xdr:colOff>360</xdr:colOff>
      <xdr:row>4</xdr:row>
      <xdr:rowOff>0</xdr:rowOff>
    </xdr:from>
    <xdr:to>
      <xdr:col>58</xdr:col>
      <xdr:colOff>10800</xdr:colOff>
      <xdr:row>27</xdr:row>
      <xdr:rowOff>9720</xdr:rowOff>
    </xdr:to>
    <xdr:graphicFrame>
      <xdr:nvGraphicFramePr>
        <xdr:cNvPr id="31" name="Chart 6"/>
        <xdr:cNvGraphicFramePr/>
      </xdr:nvGraphicFramePr>
      <xdr:xfrm>
        <a:off x="37641600" y="685800"/>
        <a:ext cx="8581320" cy="3867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47</xdr:col>
      <xdr:colOff>360</xdr:colOff>
      <xdr:row>31</xdr:row>
      <xdr:rowOff>38160</xdr:rowOff>
    </xdr:from>
    <xdr:to>
      <xdr:col>58</xdr:col>
      <xdr:colOff>10800</xdr:colOff>
      <xdr:row>53</xdr:row>
      <xdr:rowOff>152640</xdr:rowOff>
    </xdr:to>
    <xdr:graphicFrame>
      <xdr:nvGraphicFramePr>
        <xdr:cNvPr id="32" name="Chart 7"/>
        <xdr:cNvGraphicFramePr/>
      </xdr:nvGraphicFramePr>
      <xdr:xfrm>
        <a:off x="37641600" y="5229000"/>
        <a:ext cx="8581320" cy="3848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47</xdr:col>
      <xdr:colOff>10080</xdr:colOff>
      <xdr:row>58</xdr:row>
      <xdr:rowOff>19080</xdr:rowOff>
    </xdr:from>
    <xdr:to>
      <xdr:col>58</xdr:col>
      <xdr:colOff>720</xdr:colOff>
      <xdr:row>80</xdr:row>
      <xdr:rowOff>19440</xdr:rowOff>
    </xdr:to>
    <xdr:graphicFrame>
      <xdr:nvGraphicFramePr>
        <xdr:cNvPr id="33" name="Chart 8"/>
        <xdr:cNvGraphicFramePr/>
      </xdr:nvGraphicFramePr>
      <xdr:xfrm>
        <a:off x="37651320" y="9753480"/>
        <a:ext cx="8561520" cy="3562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10080</xdr:colOff>
      <xdr:row>4</xdr:row>
      <xdr:rowOff>9360</xdr:rowOff>
    </xdr:from>
    <xdr:to>
      <xdr:col>7</xdr:col>
      <xdr:colOff>20520</xdr:colOff>
      <xdr:row>24</xdr:row>
      <xdr:rowOff>19080</xdr:rowOff>
    </xdr:to>
    <xdr:graphicFrame>
      <xdr:nvGraphicFramePr>
        <xdr:cNvPr id="34" name="Chart 9"/>
        <xdr:cNvGraphicFramePr/>
      </xdr:nvGraphicFramePr>
      <xdr:xfrm>
        <a:off x="371880" y="695160"/>
        <a:ext cx="4685400" cy="3381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19800</xdr:colOff>
      <xdr:row>28</xdr:row>
      <xdr:rowOff>19080</xdr:rowOff>
    </xdr:from>
    <xdr:to>
      <xdr:col>7</xdr:col>
      <xdr:colOff>29880</xdr:colOff>
      <xdr:row>48</xdr:row>
      <xdr:rowOff>171720</xdr:rowOff>
    </xdr:to>
    <xdr:graphicFrame>
      <xdr:nvGraphicFramePr>
        <xdr:cNvPr id="35" name="Chart 10"/>
        <xdr:cNvGraphicFramePr/>
      </xdr:nvGraphicFramePr>
      <xdr:xfrm>
        <a:off x="381600" y="4724280"/>
        <a:ext cx="4685040" cy="3543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360</xdr:colOff>
      <xdr:row>4</xdr:row>
      <xdr:rowOff>9720</xdr:rowOff>
    </xdr:from>
    <xdr:to>
      <xdr:col>7</xdr:col>
      <xdr:colOff>614160</xdr:colOff>
      <xdr:row>23</xdr:row>
      <xdr:rowOff>162000</xdr:rowOff>
    </xdr:to>
    <xdr:graphicFrame>
      <xdr:nvGraphicFramePr>
        <xdr:cNvPr id="36" name="Chart 1"/>
        <xdr:cNvGraphicFramePr/>
      </xdr:nvGraphicFramePr>
      <xdr:xfrm>
        <a:off x="331560" y="657360"/>
        <a:ext cx="5288760" cy="3228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0</xdr:colOff>
      <xdr:row>4</xdr:row>
      <xdr:rowOff>0</xdr:rowOff>
    </xdr:from>
    <xdr:to>
      <xdr:col>23</xdr:col>
      <xdr:colOff>720</xdr:colOff>
      <xdr:row>24</xdr:row>
      <xdr:rowOff>37800</xdr:rowOff>
    </xdr:to>
    <xdr:graphicFrame>
      <xdr:nvGraphicFramePr>
        <xdr:cNvPr id="37" name="Chart 5"/>
        <xdr:cNvGraphicFramePr/>
      </xdr:nvGraphicFramePr>
      <xdr:xfrm>
        <a:off x="12797640" y="647640"/>
        <a:ext cx="4675680" cy="3276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29160</xdr:colOff>
      <xdr:row>30</xdr:row>
      <xdr:rowOff>133560</xdr:rowOff>
    </xdr:from>
    <xdr:to>
      <xdr:col>23</xdr:col>
      <xdr:colOff>39600</xdr:colOff>
      <xdr:row>50</xdr:row>
      <xdr:rowOff>162000</xdr:rowOff>
    </xdr:to>
    <xdr:graphicFrame>
      <xdr:nvGraphicFramePr>
        <xdr:cNvPr id="38" name="Chart 6"/>
        <xdr:cNvGraphicFramePr/>
      </xdr:nvGraphicFramePr>
      <xdr:xfrm>
        <a:off x="12826800" y="4991040"/>
        <a:ext cx="4685400" cy="3267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17</xdr:col>
      <xdr:colOff>10080</xdr:colOff>
      <xdr:row>57</xdr:row>
      <xdr:rowOff>152640</xdr:rowOff>
    </xdr:from>
    <xdr:to>
      <xdr:col>23</xdr:col>
      <xdr:colOff>10800</xdr:colOff>
      <xdr:row>77</xdr:row>
      <xdr:rowOff>162360</xdr:rowOff>
    </xdr:to>
    <xdr:graphicFrame>
      <xdr:nvGraphicFramePr>
        <xdr:cNvPr id="39" name="Chart 7"/>
        <xdr:cNvGraphicFramePr/>
      </xdr:nvGraphicFramePr>
      <xdr:xfrm>
        <a:off x="12807720" y="9382320"/>
        <a:ext cx="4675680" cy="3247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38</xdr:col>
      <xdr:colOff>10080</xdr:colOff>
      <xdr:row>4</xdr:row>
      <xdr:rowOff>9720</xdr:rowOff>
    </xdr:from>
    <xdr:to>
      <xdr:col>44</xdr:col>
      <xdr:colOff>556200</xdr:colOff>
      <xdr:row>25</xdr:row>
      <xdr:rowOff>162360</xdr:rowOff>
    </xdr:to>
    <xdr:graphicFrame>
      <xdr:nvGraphicFramePr>
        <xdr:cNvPr id="40" name="Chart 8"/>
        <xdr:cNvGraphicFramePr/>
      </xdr:nvGraphicFramePr>
      <xdr:xfrm>
        <a:off x="29169720" y="657360"/>
        <a:ext cx="5221080" cy="3552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38</xdr:col>
      <xdr:colOff>360</xdr:colOff>
      <xdr:row>31</xdr:row>
      <xdr:rowOff>360</xdr:rowOff>
    </xdr:from>
    <xdr:to>
      <xdr:col>44</xdr:col>
      <xdr:colOff>556200</xdr:colOff>
      <xdr:row>52</xdr:row>
      <xdr:rowOff>162000</xdr:rowOff>
    </xdr:to>
    <xdr:graphicFrame>
      <xdr:nvGraphicFramePr>
        <xdr:cNvPr id="41" name="Chart 9"/>
        <xdr:cNvGraphicFramePr/>
      </xdr:nvGraphicFramePr>
      <xdr:xfrm>
        <a:off x="29160000" y="5019840"/>
        <a:ext cx="5230800" cy="3562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59</xdr:col>
      <xdr:colOff>360</xdr:colOff>
      <xdr:row>4</xdr:row>
      <xdr:rowOff>0</xdr:rowOff>
    </xdr:from>
    <xdr:to>
      <xdr:col>69</xdr:col>
      <xdr:colOff>760320</xdr:colOff>
      <xdr:row>27</xdr:row>
      <xdr:rowOff>19080</xdr:rowOff>
    </xdr:to>
    <xdr:graphicFrame>
      <xdr:nvGraphicFramePr>
        <xdr:cNvPr id="42" name="Chart 10"/>
        <xdr:cNvGraphicFramePr/>
      </xdr:nvGraphicFramePr>
      <xdr:xfrm>
        <a:off x="45522000" y="647640"/>
        <a:ext cx="8551440" cy="3743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58</xdr:col>
      <xdr:colOff>769320</xdr:colOff>
      <xdr:row>31</xdr:row>
      <xdr:rowOff>9720</xdr:rowOff>
    </xdr:from>
    <xdr:to>
      <xdr:col>70</xdr:col>
      <xdr:colOff>1080</xdr:colOff>
      <xdr:row>54</xdr:row>
      <xdr:rowOff>9720</xdr:rowOff>
    </xdr:to>
    <xdr:graphicFrame>
      <xdr:nvGraphicFramePr>
        <xdr:cNvPr id="43" name="Chart 11"/>
        <xdr:cNvGraphicFramePr/>
      </xdr:nvGraphicFramePr>
      <xdr:xfrm>
        <a:off x="45511920" y="5029200"/>
        <a:ext cx="8581320" cy="3724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59</xdr:col>
      <xdr:colOff>360</xdr:colOff>
      <xdr:row>58</xdr:row>
      <xdr:rowOff>360</xdr:rowOff>
    </xdr:from>
    <xdr:to>
      <xdr:col>70</xdr:col>
      <xdr:colOff>20880</xdr:colOff>
      <xdr:row>80</xdr:row>
      <xdr:rowOff>38160</xdr:rowOff>
    </xdr:to>
    <xdr:graphicFrame>
      <xdr:nvGraphicFramePr>
        <xdr:cNvPr id="44" name="Chart 12"/>
        <xdr:cNvGraphicFramePr/>
      </xdr:nvGraphicFramePr>
      <xdr:xfrm>
        <a:off x="45522000" y="9391680"/>
        <a:ext cx="8591040" cy="3600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M18"/>
  <sheetViews>
    <sheetView showFormulas="false" showGridLines="false" showRowColHeaders="fals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A30" activeCellId="0" sqref="A30"/>
    </sheetView>
  </sheetViews>
  <sheetFormatPr defaultRowHeight="12.75" zeroHeight="false" outlineLevelRow="0" outlineLevelCol="0"/>
  <cols>
    <col collapsed="false" customWidth="true" hidden="false" outlineLevel="0" max="1" min="1" style="0" width="5.7"/>
    <col collapsed="false" customWidth="true" hidden="false" outlineLevel="0" max="3" min="2" style="0" width="12.83"/>
    <col collapsed="false" customWidth="true" hidden="false" outlineLevel="0" max="1025" min="4" style="0" width="11.04"/>
  </cols>
  <sheetData>
    <row r="2" customFormat="false" ht="13.5" hidden="false" customHeight="false" outlineLevel="0" collapsed="false"/>
    <row r="3" customFormat="false" ht="29.25" hidden="false" customHeight="false" outlineLevel="0" collapsed="false">
      <c r="B3" s="1" t="s">
        <v>0</v>
      </c>
      <c r="E3" s="2"/>
    </row>
    <row r="4" customFormat="false" ht="13.5" hidden="false" customHeight="false" outlineLevel="0" collapsed="false"/>
    <row r="9" customFormat="false" ht="12.75" hidden="false" customHeight="false" outlineLevel="0" collapsed="false">
      <c r="E9" s="3"/>
      <c r="F9" s="3"/>
      <c r="G9" s="3"/>
      <c r="H9" s="3"/>
      <c r="I9" s="3"/>
      <c r="J9" s="3"/>
      <c r="K9" s="3"/>
      <c r="L9" s="3"/>
      <c r="M9" s="3"/>
    </row>
    <row r="10" customFormat="false" ht="12.75" hidden="false" customHeight="false" outlineLevel="0" collapsed="false">
      <c r="E10" s="3"/>
      <c r="F10" s="3"/>
      <c r="G10" s="3"/>
      <c r="H10" s="3"/>
      <c r="I10" s="3"/>
      <c r="J10" s="3"/>
      <c r="K10" s="3"/>
      <c r="L10" s="3"/>
      <c r="M10" s="3"/>
    </row>
    <row r="11" customFormat="false" ht="12.75" hidden="false" customHeight="false" outlineLevel="0" collapsed="false">
      <c r="E11" s="3"/>
      <c r="F11" s="3"/>
      <c r="G11" s="3"/>
      <c r="H11" s="3"/>
      <c r="I11" s="3"/>
      <c r="J11" s="3"/>
      <c r="K11" s="3"/>
      <c r="L11" s="3"/>
      <c r="M11" s="3"/>
    </row>
    <row r="12" customFormat="false" ht="12.75" hidden="false" customHeight="false" outlineLevel="0" collapsed="false">
      <c r="E12" s="3"/>
      <c r="F12" s="3"/>
      <c r="G12" s="3"/>
      <c r="H12" s="3"/>
      <c r="I12" s="3"/>
      <c r="J12" s="3"/>
      <c r="K12" s="3"/>
      <c r="L12" s="3"/>
      <c r="M12" s="3"/>
    </row>
    <row r="13" customFormat="false" ht="12.75" hidden="false" customHeight="false" outlineLevel="0" collapsed="false">
      <c r="D13" s="4"/>
      <c r="E13" s="3"/>
      <c r="F13" s="3"/>
      <c r="G13" s="3"/>
      <c r="H13" s="3"/>
      <c r="I13" s="3"/>
      <c r="J13" s="3"/>
      <c r="K13" s="3"/>
      <c r="L13" s="3"/>
      <c r="M13" s="3"/>
    </row>
    <row r="14" customFormat="false" ht="15.75" hidden="false" customHeight="false" outlineLevel="0" collapsed="false">
      <c r="E14" s="3"/>
      <c r="F14" s="3"/>
      <c r="G14" s="5"/>
      <c r="H14" s="5"/>
      <c r="I14" s="5"/>
      <c r="J14" s="3"/>
      <c r="K14" s="3"/>
      <c r="L14" s="3"/>
      <c r="M14" s="3"/>
    </row>
    <row r="15" customFormat="false" ht="12.75" hidden="false" customHeight="false" outlineLevel="0" collapsed="false">
      <c r="E15" s="3"/>
      <c r="F15" s="3"/>
      <c r="G15" s="3"/>
      <c r="H15" s="3"/>
      <c r="I15" s="3"/>
      <c r="J15" s="3"/>
      <c r="K15" s="3"/>
      <c r="L15" s="3"/>
      <c r="M15" s="3"/>
    </row>
    <row r="16" customFormat="false" ht="12.75" hidden="false" customHeight="false" outlineLevel="0" collapsed="false">
      <c r="E16" s="3"/>
      <c r="F16" s="3"/>
      <c r="G16" s="3"/>
      <c r="H16" s="3"/>
      <c r="I16" s="3"/>
      <c r="J16" s="3"/>
      <c r="K16" s="3"/>
      <c r="L16" s="3"/>
      <c r="M16" s="3"/>
    </row>
    <row r="17" customFormat="false" ht="12.75" hidden="false" customHeight="false" outlineLevel="0" collapsed="false">
      <c r="E17" s="3"/>
      <c r="F17" s="3"/>
      <c r="G17" s="3"/>
      <c r="H17" s="3"/>
      <c r="I17" s="3"/>
      <c r="J17" s="3"/>
      <c r="K17" s="3"/>
      <c r="L17" s="3"/>
      <c r="M17" s="3"/>
    </row>
    <row r="18" customFormat="false" ht="12.75" hidden="false" customHeight="false" outlineLevel="0" collapsed="false">
      <c r="E18" s="3"/>
      <c r="F18" s="3"/>
      <c r="G18" s="3"/>
      <c r="H18" s="3"/>
      <c r="I18" s="3"/>
      <c r="J18" s="3"/>
      <c r="K18" s="3"/>
      <c r="L18" s="3"/>
      <c r="M18" s="3"/>
    </row>
  </sheetData>
  <mergeCells count="1">
    <mergeCell ref="G14:I14"/>
  </mergeCells>
  <hyperlinks>
    <hyperlink ref="B3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04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M28" activeCellId="0" sqref="M28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1" min="3" style="0" width="11.04"/>
    <col collapsed="false" customWidth="true" hidden="false" outlineLevel="0" max="12" min="12" style="0" width="13.12"/>
    <col collapsed="false" customWidth="true" hidden="false" outlineLevel="0" max="13" min="13" style="0" width="12.55"/>
    <col collapsed="false" customWidth="true" hidden="false" outlineLevel="0" max="14" min="14" style="0" width="6.13"/>
    <col collapsed="false" customWidth="true" hidden="false" outlineLevel="0" max="15" min="15" style="0" width="11.69"/>
    <col collapsed="false" customWidth="false" hidden="false" outlineLevel="0" max="16" min="16" style="0" width="11.55"/>
    <col collapsed="false" customWidth="true" hidden="false" outlineLevel="0" max="21" min="17" style="0" width="11.04"/>
    <col collapsed="false" customWidth="true" hidden="false" outlineLevel="0" max="23" min="22" style="0" width="13.83"/>
    <col collapsed="false" customWidth="true" hidden="false" outlineLevel="0" max="47" min="24" style="0" width="11.04"/>
    <col collapsed="false" customWidth="true" hidden="false" outlineLevel="0" max="48" min="48" style="0" width="13.83"/>
    <col collapsed="false" customWidth="true" hidden="false" outlineLevel="0" max="1025" min="49" style="0" width="11.04"/>
  </cols>
  <sheetData>
    <row r="1" customFormat="false" ht="15.75" hidden="false" customHeight="false" outlineLevel="0" collapsed="false">
      <c r="B1" s="132" t="s">
        <v>112</v>
      </c>
      <c r="D1" s="11"/>
      <c r="E1" s="11"/>
      <c r="F1" s="11"/>
      <c r="G1" s="11"/>
      <c r="L1" s="133" t="s">
        <v>0</v>
      </c>
      <c r="M1" s="133"/>
      <c r="P1" s="132" t="s">
        <v>112</v>
      </c>
      <c r="Y1" s="133" t="s">
        <v>0</v>
      </c>
      <c r="Z1" s="133"/>
      <c r="AB1" s="132" t="s">
        <v>5</v>
      </c>
      <c r="AG1" s="134" t="s">
        <v>113</v>
      </c>
      <c r="AH1" s="134"/>
      <c r="AI1" s="135"/>
      <c r="AK1" s="133" t="s">
        <v>0</v>
      </c>
      <c r="AL1" s="133"/>
      <c r="AN1" s="132" t="s">
        <v>5</v>
      </c>
      <c r="AS1" s="134" t="s">
        <v>113</v>
      </c>
      <c r="AT1" s="134"/>
      <c r="AU1" s="135"/>
      <c r="AW1" s="133" t="s">
        <v>0</v>
      </c>
      <c r="AX1" s="133"/>
    </row>
    <row r="2" customFormat="false" ht="13.5" hidden="false" customHeight="false" outlineLevel="0" collapsed="false">
      <c r="B2" s="11" t="s">
        <v>235</v>
      </c>
      <c r="L2" s="133"/>
      <c r="M2" s="133"/>
      <c r="P2" s="11" t="s">
        <v>236</v>
      </c>
      <c r="Y2" s="133"/>
      <c r="Z2" s="133"/>
      <c r="AB2" s="11" t="s">
        <v>237</v>
      </c>
      <c r="AK2" s="133"/>
      <c r="AL2" s="133"/>
      <c r="AN2" s="22" t="s">
        <v>238</v>
      </c>
      <c r="AW2" s="133"/>
      <c r="AX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P3" s="22" t="str">
        <f aca="false">EXPT_VL!$P$3</f>
        <v>Periodo:1995:1-2019:1</v>
      </c>
      <c r="AB3" s="22" t="str">
        <f aca="false">EXPT_VL!AB3</f>
        <v>Periodo:1995-2015</v>
      </c>
      <c r="AN3" s="22" t="str">
        <f aca="false">EXPT_VL!AB3</f>
        <v>Periodo:1995-2015</v>
      </c>
    </row>
    <row r="4" customFormat="false" ht="13.5" hidden="false" customHeight="false" outlineLevel="0" collapsed="false">
      <c r="B4" s="22" t="s">
        <v>37</v>
      </c>
      <c r="P4" s="22" t="s">
        <v>239</v>
      </c>
      <c r="AB4" s="22" t="s">
        <v>239</v>
      </c>
      <c r="AN4" s="22" t="s">
        <v>239</v>
      </c>
    </row>
    <row r="5" customFormat="false" ht="33" hidden="false" customHeight="true" outlineLevel="0" collapsed="false">
      <c r="B5" s="136" t="s">
        <v>122</v>
      </c>
      <c r="C5" s="137" t="s">
        <v>39</v>
      </c>
      <c r="D5" s="137" t="s">
        <v>65</v>
      </c>
      <c r="E5" s="137" t="s">
        <v>66</v>
      </c>
      <c r="F5" s="137" t="s">
        <v>68</v>
      </c>
      <c r="G5" s="137" t="s">
        <v>69</v>
      </c>
      <c r="H5" s="137" t="s">
        <v>71</v>
      </c>
      <c r="I5" s="138" t="s">
        <v>74</v>
      </c>
      <c r="J5" s="138" t="s">
        <v>75</v>
      </c>
      <c r="K5" s="139" t="s">
        <v>123</v>
      </c>
      <c r="L5" s="140" t="s">
        <v>240</v>
      </c>
      <c r="M5" s="141" t="s">
        <v>125</v>
      </c>
      <c r="N5" s="181"/>
      <c r="P5" s="142" t="s">
        <v>126</v>
      </c>
      <c r="Q5" s="137" t="s">
        <v>39</v>
      </c>
      <c r="R5" s="137" t="s">
        <v>65</v>
      </c>
      <c r="S5" s="137" t="str">
        <f aca="false">E5</f>
        <v>Castilla-La Mancha</v>
      </c>
      <c r="T5" s="137" t="s">
        <v>68</v>
      </c>
      <c r="U5" s="137" t="s">
        <v>69</v>
      </c>
      <c r="V5" s="137" t="s">
        <v>71</v>
      </c>
      <c r="W5" s="138" t="s">
        <v>74</v>
      </c>
      <c r="X5" s="137" t="s">
        <v>75</v>
      </c>
      <c r="Y5" s="143" t="s">
        <v>123</v>
      </c>
      <c r="Z5" s="144" t="s">
        <v>127</v>
      </c>
      <c r="AB5" s="145" t="s">
        <v>126</v>
      </c>
      <c r="AC5" s="146" t="s">
        <v>39</v>
      </c>
      <c r="AD5" s="146" t="s">
        <v>65</v>
      </c>
      <c r="AE5" s="146" t="s">
        <v>108</v>
      </c>
      <c r="AF5" s="146" t="s">
        <v>68</v>
      </c>
      <c r="AG5" s="146" t="s">
        <v>69</v>
      </c>
      <c r="AH5" s="146" t="s">
        <v>71</v>
      </c>
      <c r="AI5" s="146" t="s">
        <v>74</v>
      </c>
      <c r="AJ5" s="146" t="s">
        <v>75</v>
      </c>
      <c r="AK5" s="147" t="s">
        <v>123</v>
      </c>
      <c r="AL5" s="148" t="s">
        <v>127</v>
      </c>
      <c r="AN5" s="145" t="s">
        <v>126</v>
      </c>
      <c r="AO5" s="146" t="s">
        <v>39</v>
      </c>
      <c r="AP5" s="146" t="s">
        <v>65</v>
      </c>
      <c r="AQ5" s="146" t="s">
        <v>66</v>
      </c>
      <c r="AR5" s="146" t="s">
        <v>68</v>
      </c>
      <c r="AS5" s="146" t="s">
        <v>69</v>
      </c>
      <c r="AT5" s="146" t="s">
        <v>85</v>
      </c>
      <c r="AU5" s="146" t="s">
        <v>87</v>
      </c>
      <c r="AV5" s="146" t="s">
        <v>75</v>
      </c>
      <c r="AW5" s="147" t="s">
        <v>123</v>
      </c>
      <c r="AX5" s="148" t="s">
        <v>127</v>
      </c>
    </row>
    <row r="6" customFormat="false" ht="13.5" hidden="false" customHeight="false" outlineLevel="0" collapsed="false">
      <c r="B6" s="149" t="s">
        <v>128</v>
      </c>
      <c r="C6" s="150" t="n">
        <v>4511.00659247906</v>
      </c>
      <c r="D6" s="150" t="n">
        <v>3903.57154309225</v>
      </c>
      <c r="E6" s="150" t="n">
        <v>4821.0676887671</v>
      </c>
      <c r="F6" s="150" t="n">
        <v>5773.23974457537</v>
      </c>
      <c r="G6" s="150" t="n">
        <v>629.571071023652</v>
      </c>
      <c r="H6" s="150" t="n">
        <v>2761.10585383795</v>
      </c>
      <c r="I6" s="151" t="n">
        <v>1308.32254903284</v>
      </c>
      <c r="J6" s="151" t="n">
        <v>4054.34860992282</v>
      </c>
      <c r="K6" s="152" t="n">
        <v>15983.9730566548</v>
      </c>
      <c r="L6" s="153" t="n">
        <f aca="false">SUM(C6:K6)</f>
        <v>43746.2067093859</v>
      </c>
      <c r="M6" s="154"/>
      <c r="N6" s="182"/>
      <c r="P6" s="149" t="n">
        <v>1995</v>
      </c>
      <c r="Q6" s="150" t="n">
        <f aca="false">SUM(C6:C9)</f>
        <v>16858.7657515038</v>
      </c>
      <c r="R6" s="150" t="n">
        <f aca="false">SUM(D6:D9)</f>
        <v>17491.6313553653</v>
      </c>
      <c r="S6" s="150" t="n">
        <f aca="false">SUM(E6:E9)</f>
        <v>17244.0346864776</v>
      </c>
      <c r="T6" s="150" t="n">
        <f aca="false">SUM(F6:F9)</f>
        <v>20089.9053178929</v>
      </c>
      <c r="U6" s="150" t="n">
        <f aca="false">SUM(G6:G9)</f>
        <v>2303.83069694846</v>
      </c>
      <c r="V6" s="150" t="n">
        <f aca="false">SUM(H6:H9)</f>
        <v>12184.6411098595</v>
      </c>
      <c r="W6" s="151" t="n">
        <f aca="false">SUM(I6:I9)</f>
        <v>6214.44928382412</v>
      </c>
      <c r="X6" s="151" t="n">
        <f aca="false">SUM(J6:J9)</f>
        <v>14954.8007401102</v>
      </c>
      <c r="Y6" s="155" t="n">
        <f aca="false">SUM(K6:K9)</f>
        <v>68693.4244186171</v>
      </c>
      <c r="Z6" s="156" t="n">
        <f aca="false">SUM(L6:L9)</f>
        <v>176035.483360599</v>
      </c>
      <c r="AB6" s="157" t="n">
        <v>1995</v>
      </c>
      <c r="AC6" s="158" t="n">
        <v>17538.3305356253</v>
      </c>
      <c r="AD6" s="158" t="n">
        <v>17518.6265727761</v>
      </c>
      <c r="AE6" s="158" t="n">
        <v>17276.4048402345</v>
      </c>
      <c r="AF6" s="158" t="n">
        <v>20175.9146508406</v>
      </c>
      <c r="AG6" s="158" t="n">
        <v>2307.91173821295</v>
      </c>
      <c r="AH6" s="158" t="n">
        <v>12240.2100589352</v>
      </c>
      <c r="AI6" s="158" t="n">
        <v>6218.56886434319</v>
      </c>
      <c r="AJ6" s="158" t="n">
        <v>15043.8926575657</v>
      </c>
      <c r="AK6" s="159" t="n">
        <f aca="false">AL6-SUM(AC6:AJ6)</f>
        <v>69198.1267989701</v>
      </c>
      <c r="AL6" s="160" t="n">
        <v>177517.986717504</v>
      </c>
      <c r="AN6" s="157" t="n">
        <v>1995</v>
      </c>
      <c r="AO6" s="158" t="n">
        <v>679.564784121534</v>
      </c>
      <c r="AP6" s="158" t="n">
        <v>26.9952174107297</v>
      </c>
      <c r="AQ6" s="158" t="n">
        <v>32.3701537569343</v>
      </c>
      <c r="AR6" s="158" t="n">
        <v>86.0093329476539</v>
      </c>
      <c r="AS6" s="158" t="n">
        <v>4.08104126448848</v>
      </c>
      <c r="AT6" s="158" t="n">
        <v>55.5689490756917</v>
      </c>
      <c r="AU6" s="158" t="n">
        <v>4.11958051906258</v>
      </c>
      <c r="AV6" s="158" t="n">
        <v>89.0919174555502</v>
      </c>
      <c r="AW6" s="159" t="n">
        <f aca="false">AX6-SUM(AO6:AV6)</f>
        <v>504.702380353001</v>
      </c>
      <c r="AX6" s="160" t="n">
        <v>1482.50335690465</v>
      </c>
    </row>
    <row r="7" customFormat="false" ht="12.75" hidden="false" customHeight="false" outlineLevel="0" collapsed="false">
      <c r="B7" s="161" t="s">
        <v>129</v>
      </c>
      <c r="C7" s="162" t="n">
        <v>3953.42909977533</v>
      </c>
      <c r="D7" s="162" t="n">
        <v>4797.16340154445</v>
      </c>
      <c r="E7" s="162" t="n">
        <v>4261.90449314395</v>
      </c>
      <c r="F7" s="162" t="n">
        <v>4507.08426882939</v>
      </c>
      <c r="G7" s="162" t="n">
        <v>640.630646218999</v>
      </c>
      <c r="H7" s="162" t="n">
        <v>3277.41581619212</v>
      </c>
      <c r="I7" s="163" t="n">
        <v>1685.6245983532</v>
      </c>
      <c r="J7" s="163" t="n">
        <v>3820.11667220817</v>
      </c>
      <c r="K7" s="155" t="n">
        <v>18018.7069091181</v>
      </c>
      <c r="L7" s="164" t="n">
        <f aca="false">SUM(C7:K7)</f>
        <v>44962.0759053838</v>
      </c>
      <c r="M7" s="165"/>
      <c r="N7" s="182"/>
      <c r="P7" s="161" t="n">
        <v>1996</v>
      </c>
      <c r="Q7" s="166" t="n">
        <f aca="false">SUM(C10:C13)</f>
        <v>14564.9041275706</v>
      </c>
      <c r="R7" s="166" t="n">
        <f aca="false">SUM(D10:D13)</f>
        <v>16010.068917369</v>
      </c>
      <c r="S7" s="166" t="n">
        <f aca="false">SUM(E10:E13)</f>
        <v>15310.3040415796</v>
      </c>
      <c r="T7" s="166" t="n">
        <f aca="false">SUM(F10:F13)</f>
        <v>19512.1745505604</v>
      </c>
      <c r="U7" s="166" t="n">
        <f aca="false">SUM(G10:G13)</f>
        <v>2070.67070745693</v>
      </c>
      <c r="V7" s="166" t="n">
        <f aca="false">SUM(H10:H13)</f>
        <v>10890.9677625945</v>
      </c>
      <c r="W7" s="166" t="n">
        <f aca="false">SUM(I10:I13)</f>
        <v>5960.37709725763</v>
      </c>
      <c r="X7" s="166" t="n">
        <f aca="false">SUM(J10:J13)</f>
        <v>15097.5015851639</v>
      </c>
      <c r="Y7" s="167" t="n">
        <f aca="false">SUM(K10:K13)</f>
        <v>67325.9731512358</v>
      </c>
      <c r="Z7" s="168" t="n">
        <f aca="false">SUM(L10:L13)</f>
        <v>166742.941940788</v>
      </c>
      <c r="AB7" s="157" t="n">
        <v>1996</v>
      </c>
      <c r="AC7" s="158" t="n">
        <v>15138.2428539106</v>
      </c>
      <c r="AD7" s="158" t="n">
        <v>16030.6967844896</v>
      </c>
      <c r="AE7" s="158" t="n">
        <v>15340.6549276968</v>
      </c>
      <c r="AF7" s="158" t="n">
        <v>19595.609158974</v>
      </c>
      <c r="AG7" s="158" t="n">
        <v>2072.7072522349</v>
      </c>
      <c r="AH7" s="158" t="n">
        <v>10930.0843773476</v>
      </c>
      <c r="AI7" s="158" t="n">
        <v>5973.6602549125</v>
      </c>
      <c r="AJ7" s="158" t="n">
        <v>15109.4323312038</v>
      </c>
      <c r="AK7" s="159" t="n">
        <f aca="false">AL7-SUM(AC7:AJ7)</f>
        <v>67649.8066370835</v>
      </c>
      <c r="AL7" s="160" t="n">
        <v>167840.894577853</v>
      </c>
      <c r="AN7" s="157" t="n">
        <v>1996</v>
      </c>
      <c r="AO7" s="158" t="n">
        <v>573.338726339953</v>
      </c>
      <c r="AP7" s="158" t="n">
        <v>20.6278671206139</v>
      </c>
      <c r="AQ7" s="158" t="n">
        <v>30.3508861171252</v>
      </c>
      <c r="AR7" s="158" t="n">
        <v>83.4346084135109</v>
      </c>
      <c r="AS7" s="158" t="n">
        <v>2.03654477797064</v>
      </c>
      <c r="AT7" s="158" t="n">
        <v>39.1166147531206</v>
      </c>
      <c r="AU7" s="158" t="n">
        <v>13.2831576548727</v>
      </c>
      <c r="AV7" s="158" t="n">
        <v>11.9307460399012</v>
      </c>
      <c r="AW7" s="159" t="n">
        <f aca="false">AX7-SUM(AO7:AV7)</f>
        <v>323.833485847774</v>
      </c>
      <c r="AX7" s="160" t="n">
        <v>1097.95263706484</v>
      </c>
    </row>
    <row r="8" customFormat="false" ht="12.75" hidden="false" customHeight="false" outlineLevel="0" collapsed="false">
      <c r="B8" s="161" t="s">
        <v>130</v>
      </c>
      <c r="C8" s="162" t="n">
        <v>4419.11076551914</v>
      </c>
      <c r="D8" s="162" t="n">
        <v>4439.71940754306</v>
      </c>
      <c r="E8" s="162" t="n">
        <v>4104.26797440797</v>
      </c>
      <c r="F8" s="162" t="n">
        <v>4755.76521851724</v>
      </c>
      <c r="G8" s="162" t="n">
        <v>506.46405073839</v>
      </c>
      <c r="H8" s="162" t="n">
        <v>2935.14572573637</v>
      </c>
      <c r="I8" s="163" t="n">
        <v>1496.12892836218</v>
      </c>
      <c r="J8" s="163" t="n">
        <v>3516.53581688101</v>
      </c>
      <c r="K8" s="155" t="n">
        <v>17018.5893080852</v>
      </c>
      <c r="L8" s="164" t="n">
        <f aca="false">SUM(C8:K8)</f>
        <v>43191.7271957905</v>
      </c>
      <c r="M8" s="165"/>
      <c r="N8" s="182"/>
      <c r="P8" s="161" t="n">
        <v>1997</v>
      </c>
      <c r="Q8" s="150" t="n">
        <f aca="false">SUM(C14:C17)</f>
        <v>15247.1302666181</v>
      </c>
      <c r="R8" s="150" t="n">
        <f aca="false">SUM(D14:D17)</f>
        <v>17516.186951709</v>
      </c>
      <c r="S8" s="150" t="n">
        <f aca="false">SUM(E14:E17)</f>
        <v>17489.5943768429</v>
      </c>
      <c r="T8" s="150" t="n">
        <f aca="false">SUM(F14:F17)</f>
        <v>18854.3113634394</v>
      </c>
      <c r="U8" s="150" t="n">
        <f aca="false">SUM(G14:G17)</f>
        <v>2196.98273496599</v>
      </c>
      <c r="V8" s="150" t="n">
        <f aca="false">SUM(H14:H17)</f>
        <v>12353.235746508</v>
      </c>
      <c r="W8" s="151" t="n">
        <f aca="false">SUM(I14:I17)</f>
        <v>7457.683989421</v>
      </c>
      <c r="X8" s="151" t="n">
        <f aca="false">SUM(J14:J17)</f>
        <v>15616.7390334746</v>
      </c>
      <c r="Y8" s="155" t="n">
        <f aca="false">SUM(K14:K17)</f>
        <v>70735.0699330008</v>
      </c>
      <c r="Z8" s="156" t="n">
        <f aca="false">SUM(L14:L17)</f>
        <v>177466.93439598</v>
      </c>
      <c r="AB8" s="157" t="n">
        <v>1997</v>
      </c>
      <c r="AC8" s="158" t="n">
        <v>15960.6907044974</v>
      </c>
      <c r="AD8" s="158" t="n">
        <v>17538.8320788595</v>
      </c>
      <c r="AE8" s="158" t="n">
        <v>17528.2520706856</v>
      </c>
      <c r="AF8" s="158" t="n">
        <v>18965.83132159</v>
      </c>
      <c r="AG8" s="158" t="n">
        <v>2198.99656251563</v>
      </c>
      <c r="AH8" s="158" t="n">
        <v>12396.5646160356</v>
      </c>
      <c r="AI8" s="158" t="n">
        <v>7462.58990415278</v>
      </c>
      <c r="AJ8" s="158" t="n">
        <v>15632.3840460514</v>
      </c>
      <c r="AK8" s="159" t="n">
        <f aca="false">AL8-SUM(AC8:AJ8)</f>
        <v>71223.5015271642</v>
      </c>
      <c r="AL8" s="160" t="n">
        <v>178907.642831552</v>
      </c>
      <c r="AN8" s="157" t="n">
        <v>1997</v>
      </c>
      <c r="AO8" s="158" t="n">
        <v>713.560437879262</v>
      </c>
      <c r="AP8" s="158" t="n">
        <v>22.6451271504775</v>
      </c>
      <c r="AQ8" s="158" t="n">
        <v>38.6576938427187</v>
      </c>
      <c r="AR8" s="158" t="n">
        <v>111.519958150604</v>
      </c>
      <c r="AS8" s="158" t="n">
        <v>2.01382754964186</v>
      </c>
      <c r="AT8" s="158" t="n">
        <v>43.3288695276226</v>
      </c>
      <c r="AU8" s="158" t="n">
        <v>4.90591473177537</v>
      </c>
      <c r="AV8" s="158" t="n">
        <v>15.645012576814</v>
      </c>
      <c r="AW8" s="159" t="n">
        <f aca="false">AX8-SUM(AO8:AV8)</f>
        <v>488.431594163384</v>
      </c>
      <c r="AX8" s="160" t="n">
        <v>1440.7084355723</v>
      </c>
    </row>
    <row r="9" customFormat="false" ht="12.75" hidden="false" customHeight="false" outlineLevel="0" collapsed="false">
      <c r="B9" s="161" t="s">
        <v>131</v>
      </c>
      <c r="C9" s="162" t="n">
        <v>3975.21929373022</v>
      </c>
      <c r="D9" s="162" t="n">
        <v>4351.17700318557</v>
      </c>
      <c r="E9" s="162" t="n">
        <v>4056.79453015854</v>
      </c>
      <c r="F9" s="162" t="n">
        <v>5053.81608597089</v>
      </c>
      <c r="G9" s="162" t="n">
        <v>527.164928967422</v>
      </c>
      <c r="H9" s="162" t="n">
        <v>3210.97371409309</v>
      </c>
      <c r="I9" s="163" t="n">
        <v>1724.3732080759</v>
      </c>
      <c r="J9" s="163" t="n">
        <v>3563.79964109818</v>
      </c>
      <c r="K9" s="155" t="n">
        <v>17672.155144759</v>
      </c>
      <c r="L9" s="164" t="n">
        <f aca="false">SUM(C9:K9)</f>
        <v>44135.4735500388</v>
      </c>
      <c r="M9" s="165"/>
      <c r="N9" s="182"/>
      <c r="P9" s="161" t="n">
        <v>1998</v>
      </c>
      <c r="Q9" s="166" t="n">
        <f aca="false">SUM(C18:C21)</f>
        <v>16452.4801890013</v>
      </c>
      <c r="R9" s="166" t="n">
        <f aca="false">SUM(D18:D21)</f>
        <v>18778.7918464435</v>
      </c>
      <c r="S9" s="166" t="n">
        <f aca="false">SUM(E18:E21)</f>
        <v>18259.8505154994</v>
      </c>
      <c r="T9" s="166" t="n">
        <f aca="false">SUM(F18:F21)</f>
        <v>23020.2519495602</v>
      </c>
      <c r="U9" s="166" t="n">
        <f aca="false">SUM(G18:G21)</f>
        <v>2430.86078929645</v>
      </c>
      <c r="V9" s="166" t="n">
        <f aca="false">SUM(H18:H21)</f>
        <v>12825.6470364554</v>
      </c>
      <c r="W9" s="166" t="n">
        <f aca="false">SUM(I18:I21)</f>
        <v>8410.56357867898</v>
      </c>
      <c r="X9" s="166" t="n">
        <f aca="false">SUM(J18:J21)</f>
        <v>16573.4556862646</v>
      </c>
      <c r="Y9" s="167" t="n">
        <f aca="false">SUM(K18:K21)</f>
        <v>75222.6834129789</v>
      </c>
      <c r="Z9" s="168" t="n">
        <f aca="false">SUM(L18:L21)</f>
        <v>191974.585004179</v>
      </c>
      <c r="AB9" s="157" t="n">
        <v>1998</v>
      </c>
      <c r="AC9" s="158" t="n">
        <v>17098.9566811838</v>
      </c>
      <c r="AD9" s="158" t="n">
        <v>18803.8601191605</v>
      </c>
      <c r="AE9" s="158" t="n">
        <v>18293.3194088656</v>
      </c>
      <c r="AF9" s="158" t="n">
        <v>23144.7354739471</v>
      </c>
      <c r="AG9" s="158" t="n">
        <v>2435.2257617797</v>
      </c>
      <c r="AH9" s="158" t="n">
        <v>12886.8632635025</v>
      </c>
      <c r="AI9" s="158" t="n">
        <v>8413.5233993427</v>
      </c>
      <c r="AJ9" s="158" t="n">
        <v>16600.8012096605</v>
      </c>
      <c r="AK9" s="159" t="n">
        <f aca="false">AL9-SUM(AC9:AJ9)</f>
        <v>75711.3484691169</v>
      </c>
      <c r="AL9" s="160" t="n">
        <v>193388.633786559</v>
      </c>
      <c r="AN9" s="157" t="n">
        <v>1998</v>
      </c>
      <c r="AO9" s="158" t="n">
        <v>646.476492182489</v>
      </c>
      <c r="AP9" s="158" t="n">
        <v>25.068272717067</v>
      </c>
      <c r="AQ9" s="158" t="n">
        <v>33.468893366208</v>
      </c>
      <c r="AR9" s="158" t="n">
        <v>124.48352438696</v>
      </c>
      <c r="AS9" s="158" t="n">
        <v>4.36497248324672</v>
      </c>
      <c r="AT9" s="158" t="n">
        <v>61.2162270470831</v>
      </c>
      <c r="AU9" s="158" t="n">
        <v>2.95982066371944</v>
      </c>
      <c r="AV9" s="158" t="n">
        <v>27.3455233959047</v>
      </c>
      <c r="AW9" s="159" t="n">
        <f aca="false">AX9-SUM(AO9:AV9)</f>
        <v>488.665056138045</v>
      </c>
      <c r="AX9" s="160" t="n">
        <v>1414.04878238072</v>
      </c>
    </row>
    <row r="10" customFormat="false" ht="12.75" hidden="false" customHeight="false" outlineLevel="0" collapsed="false">
      <c r="B10" s="161" t="s">
        <v>132</v>
      </c>
      <c r="C10" s="169" t="n">
        <v>3655.27391674379</v>
      </c>
      <c r="D10" s="169" t="n">
        <v>3951.61613829865</v>
      </c>
      <c r="E10" s="169" t="n">
        <v>3903.33932297836</v>
      </c>
      <c r="F10" s="169" t="n">
        <v>5288.02773535316</v>
      </c>
      <c r="G10" s="169" t="n">
        <v>536.110411996375</v>
      </c>
      <c r="H10" s="169" t="n">
        <v>2845.94269942094</v>
      </c>
      <c r="I10" s="166" t="n">
        <v>1368.20073347529</v>
      </c>
      <c r="J10" s="166" t="n">
        <v>4054.82797917752</v>
      </c>
      <c r="K10" s="167" t="n">
        <v>16608.9917129484</v>
      </c>
      <c r="L10" s="170" t="n">
        <f aca="false">SUM(C10:K10)</f>
        <v>42212.3306503925</v>
      </c>
      <c r="M10" s="171" t="n">
        <f aca="false">(L10-L6)/L6</f>
        <v>-0.0350630643059674</v>
      </c>
      <c r="N10" s="182"/>
      <c r="P10" s="161" t="n">
        <v>1999</v>
      </c>
      <c r="Q10" s="150" t="n">
        <f aca="false">SUM(C22:C25)</f>
        <v>16734.7806305688</v>
      </c>
      <c r="R10" s="150" t="n">
        <f aca="false">SUM(D22:D25)</f>
        <v>21259.999093804</v>
      </c>
      <c r="S10" s="150" t="n">
        <f aca="false">SUM(E22:E25)</f>
        <v>19341.5318248435</v>
      </c>
      <c r="T10" s="150" t="n">
        <f aca="false">SUM(F22:F25)</f>
        <v>23423.1873703806</v>
      </c>
      <c r="U10" s="150" t="n">
        <f aca="false">SUM(G22:G25)</f>
        <v>2608.99902890319</v>
      </c>
      <c r="V10" s="150" t="n">
        <f aca="false">SUM(H22:H25)</f>
        <v>14857.5234939151</v>
      </c>
      <c r="W10" s="151" t="n">
        <f aca="false">SUM(I22:I25)</f>
        <v>9684.26853328574</v>
      </c>
      <c r="X10" s="151" t="n">
        <f aca="false">SUM(J22:J25)</f>
        <v>18481.5795971329</v>
      </c>
      <c r="Y10" s="155" t="n">
        <f aca="false">SUM(K22:K25)</f>
        <v>81320.4227651206</v>
      </c>
      <c r="Z10" s="156" t="n">
        <f aca="false">SUM(L22:L25)</f>
        <v>207712.292337954</v>
      </c>
      <c r="AB10" s="157" t="n">
        <v>1999</v>
      </c>
      <c r="AC10" s="158" t="n">
        <v>17321.5367969928</v>
      </c>
      <c r="AD10" s="158" t="n">
        <v>21285.7033764848</v>
      </c>
      <c r="AE10" s="158" t="n">
        <v>19370.0159008134</v>
      </c>
      <c r="AF10" s="158" t="n">
        <v>23529.1790057745</v>
      </c>
      <c r="AG10" s="158" t="n">
        <v>2612.67067502742</v>
      </c>
      <c r="AH10" s="158" t="n">
        <v>14933.8919675669</v>
      </c>
      <c r="AI10" s="158" t="n">
        <v>9685.98625658079</v>
      </c>
      <c r="AJ10" s="158" t="n">
        <v>18596.5805575669</v>
      </c>
      <c r="AK10" s="159" t="n">
        <f aca="false">AL10-SUM(AC10:AJ10)</f>
        <v>81838.3602085937</v>
      </c>
      <c r="AL10" s="160" t="n">
        <v>209173.924745401</v>
      </c>
      <c r="AN10" s="157" t="n">
        <v>1999</v>
      </c>
      <c r="AO10" s="158" t="n">
        <v>586.756166424015</v>
      </c>
      <c r="AP10" s="158" t="n">
        <v>25.7042826807918</v>
      </c>
      <c r="AQ10" s="158" t="n">
        <v>28.4840759699336</v>
      </c>
      <c r="AR10" s="158" t="n">
        <v>105.991635393896</v>
      </c>
      <c r="AS10" s="158" t="n">
        <v>3.67164612422854</v>
      </c>
      <c r="AT10" s="158" t="n">
        <v>76.368473651804</v>
      </c>
      <c r="AU10" s="158" t="n">
        <v>1.71772329504708</v>
      </c>
      <c r="AV10" s="158" t="n">
        <v>115.000960434002</v>
      </c>
      <c r="AW10" s="159" t="n">
        <f aca="false">AX10-SUM(AO10:AV10)</f>
        <v>517.937443473086</v>
      </c>
      <c r="AX10" s="160" t="n">
        <v>1461.63240744681</v>
      </c>
    </row>
    <row r="11" customFormat="false" ht="12.75" hidden="false" customHeight="false" outlineLevel="0" collapsed="false">
      <c r="B11" s="161" t="s">
        <v>133</v>
      </c>
      <c r="C11" s="169" t="n">
        <v>3793.02969090986</v>
      </c>
      <c r="D11" s="169" t="n">
        <v>3571.92022736557</v>
      </c>
      <c r="E11" s="169" t="n">
        <v>3590.82230781237</v>
      </c>
      <c r="F11" s="169" t="n">
        <v>4887.80093746127</v>
      </c>
      <c r="G11" s="169" t="n">
        <v>558.479240513974</v>
      </c>
      <c r="H11" s="169" t="n">
        <v>2672.01068873664</v>
      </c>
      <c r="I11" s="166" t="n">
        <v>1515.38725476241</v>
      </c>
      <c r="J11" s="166" t="n">
        <v>3209.97514258925</v>
      </c>
      <c r="K11" s="167" t="n">
        <v>16580.6839794984</v>
      </c>
      <c r="L11" s="170" t="n">
        <f aca="false">SUM(C11:K11)</f>
        <v>40380.1094696497</v>
      </c>
      <c r="M11" s="171" t="n">
        <f aca="false">(L11-L7)/L7</f>
        <v>-0.101907359557332</v>
      </c>
      <c r="N11" s="182"/>
      <c r="P11" s="161" t="n">
        <v>2000</v>
      </c>
      <c r="Q11" s="166" t="n">
        <f aca="false">SUM(C26:C29)</f>
        <v>18369.352530005</v>
      </c>
      <c r="R11" s="166" t="n">
        <f aca="false">SUM(D26:D29)</f>
        <v>22681.5951263729</v>
      </c>
      <c r="S11" s="166" t="n">
        <f aca="false">SUM(E26:E29)</f>
        <v>21149.7222558644</v>
      </c>
      <c r="T11" s="166" t="n">
        <f aca="false">SUM(F26:F29)</f>
        <v>26530.7904772198</v>
      </c>
      <c r="U11" s="166" t="n">
        <f aca="false">SUM(G26:G29)</f>
        <v>3283.55042997617</v>
      </c>
      <c r="V11" s="166" t="n">
        <f aca="false">SUM(H26:H29)</f>
        <v>15751.131741865</v>
      </c>
      <c r="W11" s="166" t="n">
        <f aca="false">SUM(I26:I29)</f>
        <v>9614.58323950545</v>
      </c>
      <c r="X11" s="166" t="n">
        <f aca="false">SUM(J26:J29)</f>
        <v>20239.6612666933</v>
      </c>
      <c r="Y11" s="167" t="n">
        <f aca="false">SUM(K26:K29)</f>
        <v>85374.0617811489</v>
      </c>
      <c r="Z11" s="168" t="n">
        <f aca="false">SUM(L26:L29)</f>
        <v>222994.448848651</v>
      </c>
      <c r="AB11" s="157" t="n">
        <v>2000</v>
      </c>
      <c r="AC11" s="158" t="n">
        <v>19018.3951662242</v>
      </c>
      <c r="AD11" s="158" t="n">
        <v>22711.3897526736</v>
      </c>
      <c r="AE11" s="158" t="n">
        <v>21183.1910617546</v>
      </c>
      <c r="AF11" s="158" t="n">
        <v>26693.5616597869</v>
      </c>
      <c r="AG11" s="158" t="n">
        <v>3286.55439180562</v>
      </c>
      <c r="AH11" s="158" t="n">
        <v>15817.9907001218</v>
      </c>
      <c r="AI11" s="158" t="n">
        <v>9616.87599967735</v>
      </c>
      <c r="AJ11" s="158" t="n">
        <v>20308.0928557485</v>
      </c>
      <c r="AK11" s="159" t="n">
        <f aca="false">AL11-SUM(AC11:AJ11)</f>
        <v>85917.8972478847</v>
      </c>
      <c r="AL11" s="160" t="n">
        <v>224553.948835677</v>
      </c>
      <c r="AN11" s="157" t="n">
        <v>2000</v>
      </c>
      <c r="AO11" s="158" t="n">
        <v>649.042636219171</v>
      </c>
      <c r="AP11" s="158" t="n">
        <v>29.7946263006834</v>
      </c>
      <c r="AQ11" s="158" t="n">
        <v>33.4688058902885</v>
      </c>
      <c r="AR11" s="158" t="n">
        <v>162.771182567111</v>
      </c>
      <c r="AS11" s="158" t="n">
        <v>3.00396182944869</v>
      </c>
      <c r="AT11" s="158" t="n">
        <v>66.8589582568967</v>
      </c>
      <c r="AU11" s="158" t="n">
        <v>2.29276017190038</v>
      </c>
      <c r="AV11" s="158" t="n">
        <v>68.431589055145</v>
      </c>
      <c r="AW11" s="159" t="n">
        <f aca="false">AX11-SUM(AO11:AV11)</f>
        <v>543.835466735765</v>
      </c>
      <c r="AX11" s="160" t="n">
        <v>1559.49998702641</v>
      </c>
    </row>
    <row r="12" customFormat="false" ht="12.75" hidden="false" customHeight="false" outlineLevel="0" collapsed="false">
      <c r="B12" s="161" t="s">
        <v>134</v>
      </c>
      <c r="C12" s="169" t="n">
        <v>3535.89715079936</v>
      </c>
      <c r="D12" s="169" t="n">
        <v>4378.36538025041</v>
      </c>
      <c r="E12" s="169" t="n">
        <v>3898.757675902</v>
      </c>
      <c r="F12" s="169" t="n">
        <v>4601.61517526454</v>
      </c>
      <c r="G12" s="169" t="n">
        <v>481.508666882086</v>
      </c>
      <c r="H12" s="169" t="n">
        <v>2640.04043008848</v>
      </c>
      <c r="I12" s="166" t="n">
        <v>1577.46050762536</v>
      </c>
      <c r="J12" s="166" t="n">
        <v>3559.70171245768</v>
      </c>
      <c r="K12" s="167" t="n">
        <v>17391.4402299506</v>
      </c>
      <c r="L12" s="170" t="n">
        <f aca="false">SUM(C12:K12)</f>
        <v>42064.7869292205</v>
      </c>
      <c r="M12" s="171" t="n">
        <f aca="false">(L12-L8)/L8</f>
        <v>-0.0260915767841734</v>
      </c>
      <c r="N12" s="182"/>
      <c r="P12" s="161" t="n">
        <v>2001</v>
      </c>
      <c r="Q12" s="150" t="n">
        <f aca="false">SUM(C30:C33)</f>
        <v>19943.7556937453</v>
      </c>
      <c r="R12" s="150" t="n">
        <f aca="false">SUM(D30:D33)</f>
        <v>23912.7616152071</v>
      </c>
      <c r="S12" s="150" t="n">
        <f aca="false">SUM(E30:E33)</f>
        <v>24704.5146099853</v>
      </c>
      <c r="T12" s="150" t="n">
        <f aca="false">SUM(F30:F33)</f>
        <v>29374.7781071502</v>
      </c>
      <c r="U12" s="150" t="n">
        <f aca="false">SUM(G30:G33)</f>
        <v>4088.1398863211</v>
      </c>
      <c r="V12" s="150" t="n">
        <f aca="false">SUM(H30:H33)</f>
        <v>17038.997479415</v>
      </c>
      <c r="W12" s="151" t="n">
        <f aca="false">SUM(I30:I33)</f>
        <v>10886.7426525297</v>
      </c>
      <c r="X12" s="151" t="n">
        <f aca="false">SUM(J30:J33)</f>
        <v>20189.5654983606</v>
      </c>
      <c r="Y12" s="155" t="n">
        <f aca="false">SUM(K30:K33)</f>
        <v>93463.9156479189</v>
      </c>
      <c r="Z12" s="156" t="n">
        <f aca="false">SUM(L30:L33)</f>
        <v>243603.171190633</v>
      </c>
      <c r="AB12" s="157" t="n">
        <v>2001</v>
      </c>
      <c r="AC12" s="158" t="n">
        <v>20567.4847153909</v>
      </c>
      <c r="AD12" s="158" t="n">
        <v>23942.0516114405</v>
      </c>
      <c r="AE12" s="158" t="n">
        <v>24735.3572403666</v>
      </c>
      <c r="AF12" s="158" t="n">
        <v>29497.2587977057</v>
      </c>
      <c r="AG12" s="158" t="n">
        <v>4089.98445508402</v>
      </c>
      <c r="AH12" s="158" t="n">
        <v>17108.2546645934</v>
      </c>
      <c r="AI12" s="158" t="n">
        <v>10890.7314923351</v>
      </c>
      <c r="AJ12" s="158" t="n">
        <v>20214.4988379314</v>
      </c>
      <c r="AK12" s="159" t="n">
        <f aca="false">AL12-SUM(AC12:AJ12)</f>
        <v>93885.2355236822</v>
      </c>
      <c r="AL12" s="160" t="n">
        <v>244930.85733853</v>
      </c>
      <c r="AN12" s="157" t="n">
        <v>2001</v>
      </c>
      <c r="AO12" s="158" t="n">
        <v>623.729021645622</v>
      </c>
      <c r="AP12" s="158" t="n">
        <v>29.2899962333364</v>
      </c>
      <c r="AQ12" s="158" t="n">
        <v>30.8426303813782</v>
      </c>
      <c r="AR12" s="158" t="n">
        <v>122.480690555486</v>
      </c>
      <c r="AS12" s="158" t="n">
        <v>1.84456876291167</v>
      </c>
      <c r="AT12" s="158" t="n">
        <v>69.2571851783203</v>
      </c>
      <c r="AU12" s="158" t="n">
        <v>3.98883980535396</v>
      </c>
      <c r="AV12" s="158" t="n">
        <v>24.9333395708759</v>
      </c>
      <c r="AW12" s="159" t="n">
        <f aca="false">AX12-SUM(AO12:AV12)</f>
        <v>421.319875763279</v>
      </c>
      <c r="AX12" s="160" t="n">
        <v>1327.68614789656</v>
      </c>
    </row>
    <row r="13" customFormat="false" ht="12.75" hidden="false" customHeight="false" outlineLevel="0" collapsed="false">
      <c r="B13" s="161" t="s">
        <v>135</v>
      </c>
      <c r="C13" s="169" t="n">
        <v>3580.70336911763</v>
      </c>
      <c r="D13" s="169" t="n">
        <v>4108.16717145438</v>
      </c>
      <c r="E13" s="169" t="n">
        <v>3917.38473488691</v>
      </c>
      <c r="F13" s="169" t="n">
        <v>4734.73070248148</v>
      </c>
      <c r="G13" s="169" t="n">
        <v>494.572388064499</v>
      </c>
      <c r="H13" s="169" t="n">
        <v>2732.97394434843</v>
      </c>
      <c r="I13" s="166" t="n">
        <v>1499.32860139456</v>
      </c>
      <c r="J13" s="166" t="n">
        <v>4272.99675093943</v>
      </c>
      <c r="K13" s="167" t="n">
        <v>16744.8572288384</v>
      </c>
      <c r="L13" s="170" t="n">
        <f aca="false">SUM(C13:K13)</f>
        <v>42085.7148915257</v>
      </c>
      <c r="M13" s="171" t="n">
        <f aca="false">(L13-L9)/L9</f>
        <v>-0.0464424303998717</v>
      </c>
      <c r="N13" s="182"/>
      <c r="P13" s="161" t="n">
        <v>2002</v>
      </c>
      <c r="Q13" s="166" t="n">
        <f aca="false">SUM(C34:C37)</f>
        <v>21599.3914540227</v>
      </c>
      <c r="R13" s="166" t="n">
        <f aca="false">SUM(D34:D37)</f>
        <v>24685.7044938288</v>
      </c>
      <c r="S13" s="166" t="n">
        <f aca="false">SUM(E34:E37)</f>
        <v>27717.1895541216</v>
      </c>
      <c r="T13" s="166" t="n">
        <f aca="false">SUM(F34:F37)</f>
        <v>29967.9685411957</v>
      </c>
      <c r="U13" s="166" t="n">
        <f aca="false">SUM(G34:G37)</f>
        <v>3758.32516627462</v>
      </c>
      <c r="V13" s="166" t="n">
        <f aca="false">SUM(H34:H37)</f>
        <v>18224.2056848946</v>
      </c>
      <c r="W13" s="166" t="n">
        <f aca="false">SUM(I34:I37)</f>
        <v>11465.4684657208</v>
      </c>
      <c r="X13" s="166" t="n">
        <f aca="false">SUM(J34:J37)</f>
        <v>20726.5273800825</v>
      </c>
      <c r="Y13" s="167" t="n">
        <f aca="false">SUM(K34:K37)</f>
        <v>100121.29755769</v>
      </c>
      <c r="Z13" s="168" t="n">
        <f aca="false">SUM(L34:L37)</f>
        <v>258266.078297831</v>
      </c>
      <c r="AB13" s="157" t="n">
        <v>2002</v>
      </c>
      <c r="AC13" s="158" t="n">
        <v>22297.3472357124</v>
      </c>
      <c r="AD13" s="158" t="n">
        <v>24723.2289317365</v>
      </c>
      <c r="AE13" s="158" t="n">
        <v>27751.9613702499</v>
      </c>
      <c r="AF13" s="158" t="n">
        <v>30107.6991252478</v>
      </c>
      <c r="AG13" s="158" t="n">
        <v>3762.91102221443</v>
      </c>
      <c r="AH13" s="158" t="n">
        <v>18302.9558984482</v>
      </c>
      <c r="AI13" s="158" t="n">
        <v>11469.3330746322</v>
      </c>
      <c r="AJ13" s="158" t="n">
        <v>20741.5239016451</v>
      </c>
      <c r="AK13" s="159" t="n">
        <f aca="false">AL13-SUM(AC13:AJ13)</f>
        <v>100313.102046124</v>
      </c>
      <c r="AL13" s="160" t="n">
        <v>259470.062606011</v>
      </c>
      <c r="AN13" s="157" t="n">
        <v>2002</v>
      </c>
      <c r="AO13" s="158" t="n">
        <v>697.955781689751</v>
      </c>
      <c r="AP13" s="158" t="n">
        <v>37.5244379077384</v>
      </c>
      <c r="AQ13" s="158" t="n">
        <v>34.7718161283403</v>
      </c>
      <c r="AR13" s="158" t="n">
        <v>139.730584052062</v>
      </c>
      <c r="AS13" s="158" t="n">
        <v>4.58585593981141</v>
      </c>
      <c r="AT13" s="158" t="n">
        <v>78.7502135535768</v>
      </c>
      <c r="AU13" s="158" t="n">
        <v>3.86460891143063</v>
      </c>
      <c r="AV13" s="158" t="n">
        <v>14.9965215625666</v>
      </c>
      <c r="AW13" s="159" t="n">
        <f aca="false">AX13-SUM(AO13:AV13)</f>
        <v>191.80448843433</v>
      </c>
      <c r="AX13" s="160" t="n">
        <v>1203.98430817961</v>
      </c>
    </row>
    <row r="14" customFormat="false" ht="12.75" hidden="false" customHeight="false" outlineLevel="0" collapsed="false">
      <c r="B14" s="161" t="s">
        <v>136</v>
      </c>
      <c r="C14" s="162" t="n">
        <v>3329.22824759383</v>
      </c>
      <c r="D14" s="162" t="n">
        <v>3824.51307141507</v>
      </c>
      <c r="E14" s="162" t="n">
        <v>3721.18830599935</v>
      </c>
      <c r="F14" s="162" t="n">
        <v>3953.1456226006</v>
      </c>
      <c r="G14" s="162" t="n">
        <v>426.135930475559</v>
      </c>
      <c r="H14" s="162" t="n">
        <v>2931.87998475337</v>
      </c>
      <c r="I14" s="163" t="n">
        <v>1881.73266638705</v>
      </c>
      <c r="J14" s="163" t="n">
        <v>3037.70981084332</v>
      </c>
      <c r="K14" s="155" t="n">
        <v>16052.813831694</v>
      </c>
      <c r="L14" s="164" t="n">
        <f aca="false">SUM(C14:K14)</f>
        <v>39158.3474717622</v>
      </c>
      <c r="M14" s="165" t="n">
        <f aca="false">(L14-L10)/L10</f>
        <v>-0.0723481298373172</v>
      </c>
      <c r="N14" s="182"/>
      <c r="P14" s="161" t="n">
        <v>2003</v>
      </c>
      <c r="Q14" s="150" t="n">
        <f aca="false">SUM(C38:C41)</f>
        <v>23555.0344051241</v>
      </c>
      <c r="R14" s="150" t="n">
        <f aca="false">SUM(D38:D41)</f>
        <v>26788.930073302</v>
      </c>
      <c r="S14" s="150" t="n">
        <f aca="false">SUM(E38:E41)</f>
        <v>31459.7983813224</v>
      </c>
      <c r="T14" s="150" t="n">
        <f aca="false">SUM(F38:F41)</f>
        <v>32222.6701230761</v>
      </c>
      <c r="U14" s="150" t="n">
        <f aca="false">SUM(G38:G41)</f>
        <v>3706.76995640552</v>
      </c>
      <c r="V14" s="150" t="n">
        <f aca="false">SUM(H38:H41)</f>
        <v>21318.2828601958</v>
      </c>
      <c r="W14" s="151" t="n">
        <f aca="false">SUM(I38:I41)</f>
        <v>12401.9446563797</v>
      </c>
      <c r="X14" s="151" t="n">
        <f aca="false">SUM(J38:J41)</f>
        <v>20319.142970903</v>
      </c>
      <c r="Y14" s="155" t="n">
        <f aca="false">SUM(K38:K41)</f>
        <v>102067.481576078</v>
      </c>
      <c r="Z14" s="156" t="n">
        <f aca="false">SUM(L38:L41)</f>
        <v>273840.055002787</v>
      </c>
      <c r="AB14" s="157" t="n">
        <v>2003</v>
      </c>
      <c r="AC14" s="158" t="n">
        <v>23701.5658768052</v>
      </c>
      <c r="AD14" s="158" t="n">
        <v>26807.5100563129</v>
      </c>
      <c r="AE14" s="158" t="n">
        <v>31480.4820883668</v>
      </c>
      <c r="AF14" s="158" t="n">
        <v>32323.614185762</v>
      </c>
      <c r="AG14" s="158" t="n">
        <v>3708.25897052095</v>
      </c>
      <c r="AH14" s="158" t="n">
        <v>21351.7092811108</v>
      </c>
      <c r="AI14" s="158" t="n">
        <v>12403.8230508129</v>
      </c>
      <c r="AJ14" s="158" t="n">
        <v>20331.7710693751</v>
      </c>
      <c r="AK14" s="159" t="n">
        <f aca="false">AL14-SUM(AC14:AJ14)</f>
        <v>102166.150639484</v>
      </c>
      <c r="AL14" s="160" t="n">
        <v>274274.885218551</v>
      </c>
      <c r="AN14" s="157" t="n">
        <v>2003</v>
      </c>
      <c r="AO14" s="158" t="n">
        <v>146.531471681112</v>
      </c>
      <c r="AP14" s="158" t="n">
        <v>18.5799830109775</v>
      </c>
      <c r="AQ14" s="158" t="n">
        <v>20.6837070444312</v>
      </c>
      <c r="AR14" s="158" t="n">
        <v>100.944062685868</v>
      </c>
      <c r="AS14" s="158" t="n">
        <v>1.48901411543519</v>
      </c>
      <c r="AT14" s="158" t="n">
        <v>33.4264209149575</v>
      </c>
      <c r="AU14" s="158" t="n">
        <v>1.87839443319499</v>
      </c>
      <c r="AV14" s="158" t="n">
        <v>12.6280984720609</v>
      </c>
      <c r="AW14" s="159" t="n">
        <f aca="false">AX14-SUM(AO14:AV14)</f>
        <v>98.6690634061772</v>
      </c>
      <c r="AX14" s="160" t="n">
        <v>434.830215764215</v>
      </c>
    </row>
    <row r="15" customFormat="false" ht="12.75" hidden="false" customHeight="false" outlineLevel="0" collapsed="false">
      <c r="B15" s="161" t="s">
        <v>137</v>
      </c>
      <c r="C15" s="162" t="n">
        <v>3826.16853963839</v>
      </c>
      <c r="D15" s="162" t="n">
        <v>4556.78337194739</v>
      </c>
      <c r="E15" s="162" t="n">
        <v>4214.96852790933</v>
      </c>
      <c r="F15" s="162" t="n">
        <v>4719.84541949875</v>
      </c>
      <c r="G15" s="162" t="n">
        <v>524.48713830041</v>
      </c>
      <c r="H15" s="162" t="n">
        <v>3089.62940461325</v>
      </c>
      <c r="I15" s="163" t="n">
        <v>1626.4122019338</v>
      </c>
      <c r="J15" s="163" t="n">
        <v>4265.69007384215</v>
      </c>
      <c r="K15" s="155" t="n">
        <v>17485.6707365186</v>
      </c>
      <c r="L15" s="164" t="n">
        <f aca="false">SUM(C15:K15)</f>
        <v>44309.6554142021</v>
      </c>
      <c r="M15" s="165" t="n">
        <f aca="false">(L15-L11)/L11</f>
        <v>0.0973139002385774</v>
      </c>
      <c r="N15" s="182"/>
      <c r="P15" s="161" t="n">
        <v>2004</v>
      </c>
      <c r="Q15" s="166" t="n">
        <f aca="false">SUM(C42:C45)</f>
        <v>26025.6009896178</v>
      </c>
      <c r="R15" s="166" t="n">
        <f aca="false">SUM(D42:D45)</f>
        <v>30733.3059512079</v>
      </c>
      <c r="S15" s="166" t="n">
        <f aca="false">SUM(E42:E45)</f>
        <v>35707.658788712</v>
      </c>
      <c r="T15" s="166" t="n">
        <f aca="false">SUM(F42:F45)</f>
        <v>33105.298051098</v>
      </c>
      <c r="U15" s="166" t="n">
        <f aca="false">SUM(G42:G45)</f>
        <v>4275.92962763544</v>
      </c>
      <c r="V15" s="166" t="n">
        <f aca="false">SUM(H42:H45)</f>
        <v>24586.2901085019</v>
      </c>
      <c r="W15" s="166" t="n">
        <f aca="false">SUM(I42:I45)</f>
        <v>12370.6500175937</v>
      </c>
      <c r="X15" s="166" t="n">
        <f aca="false">SUM(J42:J45)</f>
        <v>22253.361041736</v>
      </c>
      <c r="Y15" s="167" t="n">
        <f aca="false">SUM(K42:K45)</f>
        <v>110781.672876589</v>
      </c>
      <c r="Z15" s="168" t="n">
        <f aca="false">SUM(L42:L45)</f>
        <v>299839.767452692</v>
      </c>
      <c r="AB15" s="157" t="n">
        <v>2004</v>
      </c>
      <c r="AC15" s="158" t="n">
        <v>26586.6057388461</v>
      </c>
      <c r="AD15" s="158" t="n">
        <v>30764.9683523224</v>
      </c>
      <c r="AE15" s="158" t="n">
        <v>35738.7414034791</v>
      </c>
      <c r="AF15" s="158" t="n">
        <v>33209.3817303094</v>
      </c>
      <c r="AG15" s="158" t="n">
        <v>4278.36703597195</v>
      </c>
      <c r="AH15" s="158" t="n">
        <v>24678.4867557763</v>
      </c>
      <c r="AI15" s="158" t="n">
        <v>12374.630021546</v>
      </c>
      <c r="AJ15" s="158" t="n">
        <v>22301.7604425316</v>
      </c>
      <c r="AK15" s="159" t="n">
        <f aca="false">AL15-SUM(AC15:AJ15)</f>
        <v>111024.330746379</v>
      </c>
      <c r="AL15" s="160" t="n">
        <v>300957.272227161</v>
      </c>
      <c r="AN15" s="157" t="n">
        <v>2004</v>
      </c>
      <c r="AO15" s="158" t="n">
        <v>561.00474922825</v>
      </c>
      <c r="AP15" s="158" t="n">
        <v>31.6624011145074</v>
      </c>
      <c r="AQ15" s="158" t="n">
        <v>31.0826147670982</v>
      </c>
      <c r="AR15" s="158" t="n">
        <v>104.083679211405</v>
      </c>
      <c r="AS15" s="158" t="n">
        <v>2.4374083365078</v>
      </c>
      <c r="AT15" s="158" t="n">
        <v>92.196647274448</v>
      </c>
      <c r="AU15" s="158" t="n">
        <v>3.98000395227441</v>
      </c>
      <c r="AV15" s="158" t="n">
        <v>48.3994007956337</v>
      </c>
      <c r="AW15" s="159" t="n">
        <f aca="false">AX15-SUM(AO15:AV15)</f>
        <v>242.657869789007</v>
      </c>
      <c r="AX15" s="160" t="n">
        <v>1117.50477446913</v>
      </c>
    </row>
    <row r="16" customFormat="false" ht="12.75" hidden="false" customHeight="false" outlineLevel="0" collapsed="false">
      <c r="B16" s="161" t="s">
        <v>138</v>
      </c>
      <c r="C16" s="162" t="n">
        <v>3826.61333169622</v>
      </c>
      <c r="D16" s="162" t="n">
        <v>4542.60786093664</v>
      </c>
      <c r="E16" s="162" t="n">
        <v>4523.906480346</v>
      </c>
      <c r="F16" s="162" t="n">
        <v>4976.04584186522</v>
      </c>
      <c r="G16" s="162" t="n">
        <v>575.913412710755</v>
      </c>
      <c r="H16" s="162" t="n">
        <v>3027.02777855043</v>
      </c>
      <c r="I16" s="163" t="n">
        <v>1876.22303469438</v>
      </c>
      <c r="J16" s="163" t="n">
        <v>3910.00070546413</v>
      </c>
      <c r="K16" s="155" t="n">
        <v>18405.1058545494</v>
      </c>
      <c r="L16" s="164" t="n">
        <f aca="false">SUM(C16:K16)</f>
        <v>45663.4443008131</v>
      </c>
      <c r="M16" s="165" t="n">
        <f aca="false">(L16-L12)/L12</f>
        <v>0.0855503530220628</v>
      </c>
      <c r="N16" s="182"/>
      <c r="P16" s="161" t="n">
        <v>2005</v>
      </c>
      <c r="Q16" s="150" t="n">
        <f aca="false">SUM(C46:C49)</f>
        <v>25027.9849342173</v>
      </c>
      <c r="R16" s="150" t="n">
        <f aca="false">SUM(D46:D49)</f>
        <v>31063.6849199691</v>
      </c>
      <c r="S16" s="150" t="n">
        <f aca="false">SUM(E46:E49)</f>
        <v>41711.4697760887</v>
      </c>
      <c r="T16" s="150" t="n">
        <f aca="false">SUM(F46:F49)</f>
        <v>35885.8252117946</v>
      </c>
      <c r="U16" s="150" t="n">
        <f aca="false">SUM(G46:G49)</f>
        <v>5494.72245252915</v>
      </c>
      <c r="V16" s="150" t="n">
        <f aca="false">SUM(H46:H49)</f>
        <v>25645.5559236673</v>
      </c>
      <c r="W16" s="151" t="n">
        <f aca="false">SUM(I46:I49)</f>
        <v>13871.0330244866</v>
      </c>
      <c r="X16" s="151" t="n">
        <f aca="false">SUM(J46:J49)</f>
        <v>23544.5781964328</v>
      </c>
      <c r="Y16" s="155" t="n">
        <f aca="false">SUM(K46:K49)</f>
        <v>118968.791378193</v>
      </c>
      <c r="Z16" s="156" t="n">
        <f aca="false">SUM(L46:L49)</f>
        <v>321213.645817378</v>
      </c>
      <c r="AB16" s="157" t="n">
        <v>2005</v>
      </c>
      <c r="AC16" s="158" t="n">
        <v>25569.4318234856</v>
      </c>
      <c r="AD16" s="158" t="n">
        <v>31109.0215198467</v>
      </c>
      <c r="AE16" s="158" t="n">
        <v>41738.8816447104</v>
      </c>
      <c r="AF16" s="158" t="n">
        <v>36006.40809202</v>
      </c>
      <c r="AG16" s="158" t="n">
        <v>5498.10048716827</v>
      </c>
      <c r="AH16" s="158" t="n">
        <v>25739.3377399814</v>
      </c>
      <c r="AI16" s="158" t="n">
        <v>13873.7569838591</v>
      </c>
      <c r="AJ16" s="158" t="n">
        <v>23560.0280101825</v>
      </c>
      <c r="AK16" s="159" t="n">
        <f aca="false">AL16-SUM(AC16:AJ16)</f>
        <v>119195.124123622</v>
      </c>
      <c r="AL16" s="160" t="n">
        <v>322290.090424876</v>
      </c>
      <c r="AN16" s="157" t="n">
        <v>2005</v>
      </c>
      <c r="AO16" s="158" t="n">
        <v>541.446889268307</v>
      </c>
      <c r="AP16" s="158" t="n">
        <v>45.3365998776814</v>
      </c>
      <c r="AQ16" s="158" t="n">
        <v>27.4118686217475</v>
      </c>
      <c r="AR16" s="158" t="n">
        <v>120.582880225427</v>
      </c>
      <c r="AS16" s="158" t="n">
        <v>3.37803463912663</v>
      </c>
      <c r="AT16" s="158" t="n">
        <v>93.7818163141278</v>
      </c>
      <c r="AU16" s="158" t="n">
        <v>2.72395937244197</v>
      </c>
      <c r="AV16" s="158" t="n">
        <v>15.4498137496478</v>
      </c>
      <c r="AW16" s="159" t="n">
        <f aca="false">AX16-SUM(AO16:AV16)</f>
        <v>226.332745428933</v>
      </c>
      <c r="AX16" s="160" t="n">
        <v>1076.44460749744</v>
      </c>
    </row>
    <row r="17" customFormat="false" ht="12.75" hidden="false" customHeight="false" outlineLevel="0" collapsed="false">
      <c r="B17" s="161" t="s">
        <v>139</v>
      </c>
      <c r="C17" s="162" t="n">
        <v>4265.12014768967</v>
      </c>
      <c r="D17" s="162" t="n">
        <v>4592.28264740993</v>
      </c>
      <c r="E17" s="162" t="n">
        <v>5029.53106258818</v>
      </c>
      <c r="F17" s="162" t="n">
        <v>5205.27447947486</v>
      </c>
      <c r="G17" s="162" t="n">
        <v>670.446253479262</v>
      </c>
      <c r="H17" s="162" t="n">
        <v>3304.69857859096</v>
      </c>
      <c r="I17" s="163" t="n">
        <v>2073.31608640577</v>
      </c>
      <c r="J17" s="163" t="n">
        <v>4403.338443325</v>
      </c>
      <c r="K17" s="155" t="n">
        <v>18791.4795102389</v>
      </c>
      <c r="L17" s="164" t="n">
        <f aca="false">SUM(C17:K17)</f>
        <v>48335.4872092025</v>
      </c>
      <c r="M17" s="165" t="n">
        <f aca="false">(L17-L13)/L13</f>
        <v>0.148501037318371</v>
      </c>
      <c r="N17" s="182"/>
      <c r="P17" s="161" t="n">
        <v>2006</v>
      </c>
      <c r="Q17" s="166" t="n">
        <f aca="false">SUM(C50:C53)</f>
        <v>26946.8890764982</v>
      </c>
      <c r="R17" s="166" t="n">
        <f aca="false">SUM(D50:D53)</f>
        <v>33853.0196489808</v>
      </c>
      <c r="S17" s="166" t="n">
        <f aca="false">SUM(E50:E53)</f>
        <v>44779.9167461504</v>
      </c>
      <c r="T17" s="166" t="n">
        <f aca="false">SUM(F50:F53)</f>
        <v>42866.5495166145</v>
      </c>
      <c r="U17" s="166" t="n">
        <f aca="false">SUM(G50:G53)</f>
        <v>5875.92121288103</v>
      </c>
      <c r="V17" s="166" t="n">
        <f aca="false">SUM(H50:H53)</f>
        <v>31803.3765040534</v>
      </c>
      <c r="W17" s="166" t="n">
        <f aca="false">SUM(I50:I53)</f>
        <v>13171.4551304961</v>
      </c>
      <c r="X17" s="166" t="n">
        <f aca="false">SUM(J50:J53)</f>
        <v>25799.2560224593</v>
      </c>
      <c r="Y17" s="167" t="n">
        <f aca="false">SUM(K50:K53)</f>
        <v>126816.525999798</v>
      </c>
      <c r="Z17" s="168" t="n">
        <f aca="false">SUM(L50:L53)</f>
        <v>351912.909857931</v>
      </c>
      <c r="AB17" s="157" t="n">
        <v>2006</v>
      </c>
      <c r="AC17" s="158" t="n">
        <v>27629.8558027663</v>
      </c>
      <c r="AD17" s="158" t="n">
        <v>33893.8213740478</v>
      </c>
      <c r="AE17" s="158" t="n">
        <v>44803.6814305425</v>
      </c>
      <c r="AF17" s="158" t="n">
        <v>42990.7425382796</v>
      </c>
      <c r="AG17" s="158" t="n">
        <v>5878.93708052806</v>
      </c>
      <c r="AH17" s="158" t="n">
        <v>31912.8609611129</v>
      </c>
      <c r="AI17" s="158" t="n">
        <v>13174.6557651938</v>
      </c>
      <c r="AJ17" s="158" t="n">
        <v>25813.543111366</v>
      </c>
      <c r="AK17" s="159" t="n">
        <f aca="false">AL17-SUM(AC17:AJ17)</f>
        <v>127078.117801762</v>
      </c>
      <c r="AL17" s="160" t="n">
        <v>353176.215865599</v>
      </c>
      <c r="AN17" s="157" t="n">
        <v>2006</v>
      </c>
      <c r="AO17" s="158" t="n">
        <v>682.96672626815</v>
      </c>
      <c r="AP17" s="158" t="n">
        <v>40.8017250670381</v>
      </c>
      <c r="AQ17" s="158" t="n">
        <v>23.7646843921268</v>
      </c>
      <c r="AR17" s="158" t="n">
        <v>124.193021665079</v>
      </c>
      <c r="AS17" s="158" t="n">
        <v>3.01586764703124</v>
      </c>
      <c r="AT17" s="158" t="n">
        <v>109.484457059475</v>
      </c>
      <c r="AU17" s="158" t="n">
        <v>3.20063469769652</v>
      </c>
      <c r="AV17" s="158" t="n">
        <v>14.287088906776</v>
      </c>
      <c r="AW17" s="159" t="n">
        <f aca="false">AX17-SUM(AO17:AV17)</f>
        <v>261.591801964783</v>
      </c>
      <c r="AX17" s="160" t="n">
        <v>1263.30600766816</v>
      </c>
    </row>
    <row r="18" customFormat="false" ht="12.75" hidden="false" customHeight="false" outlineLevel="0" collapsed="false">
      <c r="B18" s="161" t="s">
        <v>140</v>
      </c>
      <c r="C18" s="169" t="n">
        <v>4113.66621417646</v>
      </c>
      <c r="D18" s="169" t="n">
        <v>5029.02980369446</v>
      </c>
      <c r="E18" s="169" t="n">
        <v>4442.29044306364</v>
      </c>
      <c r="F18" s="169" t="n">
        <v>5266.99671863507</v>
      </c>
      <c r="G18" s="169" t="n">
        <v>622.793945848106</v>
      </c>
      <c r="H18" s="169" t="n">
        <v>3261.85806376885</v>
      </c>
      <c r="I18" s="166" t="n">
        <v>2068.20343535048</v>
      </c>
      <c r="J18" s="166" t="n">
        <v>4134.47229903532</v>
      </c>
      <c r="K18" s="167" t="n">
        <v>19487.3790555328</v>
      </c>
      <c r="L18" s="170" t="n">
        <f aca="false">SUM(C18:K18)</f>
        <v>48426.6899791052</v>
      </c>
      <c r="M18" s="171" t="n">
        <f aca="false">(L18-L14)/L14</f>
        <v>0.236688805982597</v>
      </c>
      <c r="N18" s="182"/>
      <c r="P18" s="161" t="n">
        <v>2007</v>
      </c>
      <c r="Q18" s="150" t="n">
        <f aca="false">SUM(C54:C57)</f>
        <v>31191.3006034116</v>
      </c>
      <c r="R18" s="150" t="n">
        <f aca="false">SUM(D54:D57)</f>
        <v>36622.2154851113</v>
      </c>
      <c r="S18" s="150" t="n">
        <f aca="false">SUM(E54:E57)</f>
        <v>49672.227437886</v>
      </c>
      <c r="T18" s="150" t="n">
        <f aca="false">SUM(F54:F57)</f>
        <v>43764.8820203055</v>
      </c>
      <c r="U18" s="150" t="n">
        <f aca="false">SUM(G54:G57)</f>
        <v>5974.72072759373</v>
      </c>
      <c r="V18" s="150" t="n">
        <f aca="false">SUM(H54:H57)</f>
        <v>34800.8955757456</v>
      </c>
      <c r="W18" s="151" t="n">
        <f aca="false">SUM(I54:I57)</f>
        <v>13472.6358267989</v>
      </c>
      <c r="X18" s="151" t="n">
        <f aca="false">SUM(J54:J57)</f>
        <v>28561.3487705741</v>
      </c>
      <c r="Y18" s="155" t="n">
        <f aca="false">SUM(K54:K57)</f>
        <v>134518.977180707</v>
      </c>
      <c r="Z18" s="156" t="n">
        <f aca="false">SUM(L54:L57)</f>
        <v>378579.203628133</v>
      </c>
      <c r="AB18" s="157" t="n">
        <v>2007</v>
      </c>
      <c r="AC18" s="158" t="n">
        <v>32018.2706927678</v>
      </c>
      <c r="AD18" s="158" t="n">
        <v>36636.7480171969</v>
      </c>
      <c r="AE18" s="158" t="n">
        <v>49695.7637988888</v>
      </c>
      <c r="AF18" s="158" t="n">
        <v>43887.8260575683</v>
      </c>
      <c r="AG18" s="158" t="n">
        <v>5980.58315523427</v>
      </c>
      <c r="AH18" s="158" t="n">
        <v>34960.7037915589</v>
      </c>
      <c r="AI18" s="158" t="n">
        <v>13481.8507602986</v>
      </c>
      <c r="AJ18" s="158" t="n">
        <v>28642.0324880945</v>
      </c>
      <c r="AK18" s="159" t="n">
        <f aca="false">AL18-SUM(AC18:AJ18)</f>
        <v>134785.515017582</v>
      </c>
      <c r="AL18" s="160" t="n">
        <v>380089.29377919</v>
      </c>
      <c r="AN18" s="157" t="n">
        <v>2007</v>
      </c>
      <c r="AO18" s="158" t="n">
        <v>826.970089356171</v>
      </c>
      <c r="AP18" s="158" t="n">
        <v>14.5325320855852</v>
      </c>
      <c r="AQ18" s="158" t="n">
        <v>23.5363610027798</v>
      </c>
      <c r="AR18" s="158" t="n">
        <v>122.944037262787</v>
      </c>
      <c r="AS18" s="158" t="n">
        <v>5.8624276405394</v>
      </c>
      <c r="AT18" s="158" t="n">
        <v>159.808215813261</v>
      </c>
      <c r="AU18" s="158" t="n">
        <v>9.21493349964741</v>
      </c>
      <c r="AV18" s="158" t="n">
        <v>80.6837175204427</v>
      </c>
      <c r="AW18" s="159" t="n">
        <f aca="false">AX18-SUM(AO18:AV18)</f>
        <v>266.537836875074</v>
      </c>
      <c r="AX18" s="160" t="n">
        <v>1510.09015105629</v>
      </c>
    </row>
    <row r="19" customFormat="false" ht="12.75" hidden="false" customHeight="false" outlineLevel="0" collapsed="false">
      <c r="B19" s="161" t="s">
        <v>141</v>
      </c>
      <c r="C19" s="169" t="n">
        <v>4113.59489813539</v>
      </c>
      <c r="D19" s="169" t="n">
        <v>4465.29433268181</v>
      </c>
      <c r="E19" s="169" t="n">
        <v>4362.86870379797</v>
      </c>
      <c r="F19" s="169" t="n">
        <v>5932.15599196184</v>
      </c>
      <c r="G19" s="169" t="n">
        <v>495.592768806447</v>
      </c>
      <c r="H19" s="169" t="n">
        <v>3056.70067797528</v>
      </c>
      <c r="I19" s="166" t="n">
        <v>2165.85340357687</v>
      </c>
      <c r="J19" s="166" t="n">
        <v>3982.29811585819</v>
      </c>
      <c r="K19" s="167" t="n">
        <v>17997.6258165723</v>
      </c>
      <c r="L19" s="170" t="n">
        <f aca="false">SUM(C19:K19)</f>
        <v>46571.9847093661</v>
      </c>
      <c r="M19" s="171" t="n">
        <f aca="false">(L19-L15)/L15</f>
        <v>0.0510572531881829</v>
      </c>
      <c r="N19" s="182"/>
      <c r="P19" s="161" t="n">
        <v>2008</v>
      </c>
      <c r="Q19" s="166" t="n">
        <f aca="false">SUM(C58:C61)</f>
        <v>27129.1015262085</v>
      </c>
      <c r="R19" s="166" t="n">
        <f aca="false">SUM(D58:D61)</f>
        <v>36955.0958505991</v>
      </c>
      <c r="S19" s="166" t="n">
        <f aca="false">SUM(E58:E61)</f>
        <v>43789.0309215813</v>
      </c>
      <c r="T19" s="166" t="n">
        <f aca="false">SUM(F58:F61)</f>
        <v>36623.096305668</v>
      </c>
      <c r="U19" s="166" t="n">
        <f aca="false">SUM(G58:G61)</f>
        <v>6127.16148635337</v>
      </c>
      <c r="V19" s="166" t="n">
        <f aca="false">SUM(H58:H61)</f>
        <v>30668.9798712968</v>
      </c>
      <c r="W19" s="166" t="n">
        <f aca="false">SUM(I58:I61)</f>
        <v>13116.8823134189</v>
      </c>
      <c r="X19" s="166" t="n">
        <f aca="false">SUM(J58:J61)</f>
        <v>26078.9116589246</v>
      </c>
      <c r="Y19" s="167" t="n">
        <f aca="false">SUM(K58:K61)</f>
        <v>125562.45864159</v>
      </c>
      <c r="Z19" s="168" t="n">
        <f aca="false">SUM(L58:L61)</f>
        <v>346050.71857564</v>
      </c>
      <c r="AB19" s="157" t="n">
        <v>2008</v>
      </c>
      <c r="AC19" s="158" t="n">
        <v>27987.984892624</v>
      </c>
      <c r="AD19" s="158" t="n">
        <v>36968.0323961134</v>
      </c>
      <c r="AE19" s="158" t="n">
        <v>43810.6381085048</v>
      </c>
      <c r="AF19" s="158" t="n">
        <v>36709.3169756659</v>
      </c>
      <c r="AG19" s="158" t="n">
        <v>6129.87051296433</v>
      </c>
      <c r="AH19" s="158" t="n">
        <v>30805.202652284</v>
      </c>
      <c r="AI19" s="158" t="n">
        <v>13123.0246543954</v>
      </c>
      <c r="AJ19" s="158" t="n">
        <v>26151.38597809</v>
      </c>
      <c r="AK19" s="159" t="n">
        <f aca="false">AL19-SUM(AC19:AJ19)</f>
        <v>125809.170898265</v>
      </c>
      <c r="AL19" s="160" t="n">
        <v>347494.627068907</v>
      </c>
      <c r="AN19" s="157" t="n">
        <v>2008</v>
      </c>
      <c r="AO19" s="158" t="n">
        <v>858.883366415481</v>
      </c>
      <c r="AP19" s="158" t="n">
        <v>12.936545514311</v>
      </c>
      <c r="AQ19" s="158" t="n">
        <v>21.6071869235351</v>
      </c>
      <c r="AR19" s="158" t="n">
        <v>86.2206699979033</v>
      </c>
      <c r="AS19" s="158" t="n">
        <v>2.70902661096788</v>
      </c>
      <c r="AT19" s="158" t="n">
        <v>136.222780987203</v>
      </c>
      <c r="AU19" s="158" t="n">
        <v>6.14234097651868</v>
      </c>
      <c r="AV19" s="158" t="n">
        <v>72.4743191653917</v>
      </c>
      <c r="AW19" s="159" t="n">
        <f aca="false">AX19-SUM(AO19:AV19)</f>
        <v>246.712256675392</v>
      </c>
      <c r="AX19" s="160" t="n">
        <v>1443.9084932667</v>
      </c>
    </row>
    <row r="20" customFormat="false" ht="13.5" hidden="false" customHeight="true" outlineLevel="0" collapsed="false">
      <c r="B20" s="161" t="s">
        <v>142</v>
      </c>
      <c r="C20" s="169" t="n">
        <v>4113.33389714209</v>
      </c>
      <c r="D20" s="169" t="n">
        <v>5113.81686147741</v>
      </c>
      <c r="E20" s="169" t="n">
        <v>4497.52258488865</v>
      </c>
      <c r="F20" s="169" t="n">
        <v>6062.6393065096</v>
      </c>
      <c r="G20" s="169" t="n">
        <v>565.473057353286</v>
      </c>
      <c r="H20" s="169" t="n">
        <v>3463.52964132583</v>
      </c>
      <c r="I20" s="166" t="n">
        <v>2145.7611790512</v>
      </c>
      <c r="J20" s="166" t="n">
        <v>4099.90915602825</v>
      </c>
      <c r="K20" s="167" t="n">
        <v>18259.4365986791</v>
      </c>
      <c r="L20" s="170" t="n">
        <f aca="false">SUM(C20:K20)</f>
        <v>48321.4222824554</v>
      </c>
      <c r="M20" s="171" t="n">
        <f aca="false">(L20-L16)/L16</f>
        <v>0.0582080047254555</v>
      </c>
      <c r="N20" s="182"/>
      <c r="P20" s="161" t="n">
        <v>2009</v>
      </c>
      <c r="Q20" s="150" t="n">
        <f aca="false">SUM(C62:C65)</f>
        <v>25343.8203065566</v>
      </c>
      <c r="R20" s="150" t="n">
        <f aca="false">SUM(D62:D65)</f>
        <v>31219.9540693351</v>
      </c>
      <c r="S20" s="150" t="n">
        <f aca="false">SUM(E62:E65)</f>
        <v>37580.1061250305</v>
      </c>
      <c r="T20" s="150" t="n">
        <f aca="false">SUM(F62:F65)</f>
        <v>31675.5415173691</v>
      </c>
      <c r="U20" s="150" t="n">
        <f aca="false">SUM(G62:G65)</f>
        <v>4857.16828578373</v>
      </c>
      <c r="V20" s="150" t="n">
        <f aca="false">SUM(H62:H65)</f>
        <v>25669.8734618119</v>
      </c>
      <c r="W20" s="151" t="n">
        <f aca="false">SUM(I62:I65)</f>
        <v>10793.769469704</v>
      </c>
      <c r="X20" s="151" t="n">
        <f aca="false">SUM(J62:J65)</f>
        <v>23676.9563684439</v>
      </c>
      <c r="Y20" s="155" t="n">
        <f aca="false">SUM(K62:K65)</f>
        <v>107420.855707461</v>
      </c>
      <c r="Z20" s="156" t="n">
        <f aca="false">SUM(L62:L65)</f>
        <v>298238.045311496</v>
      </c>
      <c r="AB20" s="157" t="n">
        <v>2009</v>
      </c>
      <c r="AC20" s="158" t="n">
        <v>26032.4107902168</v>
      </c>
      <c r="AD20" s="158" t="n">
        <v>31232.6110773836</v>
      </c>
      <c r="AE20" s="158" t="n">
        <v>37598.5813856593</v>
      </c>
      <c r="AF20" s="158" t="n">
        <v>31752.5182787893</v>
      </c>
      <c r="AG20" s="158" t="n">
        <v>4863.51144394261</v>
      </c>
      <c r="AH20" s="158" t="n">
        <v>25810.0067141263</v>
      </c>
      <c r="AI20" s="158" t="n">
        <v>10798.8469570791</v>
      </c>
      <c r="AJ20" s="158" t="n">
        <v>23774.4841123227</v>
      </c>
      <c r="AK20" s="159" t="n">
        <f aca="false">AL20-SUM(AC20:AJ20)</f>
        <v>107783.13249844</v>
      </c>
      <c r="AL20" s="160" t="n">
        <v>299646.10325796</v>
      </c>
      <c r="AN20" s="157" t="n">
        <v>2009</v>
      </c>
      <c r="AO20" s="158" t="n">
        <v>688.590483660207</v>
      </c>
      <c r="AP20" s="158" t="n">
        <v>12.6570080484768</v>
      </c>
      <c r="AQ20" s="158" t="n">
        <v>18.4752606287917</v>
      </c>
      <c r="AR20" s="158" t="n">
        <v>76.9767614201875</v>
      </c>
      <c r="AS20" s="158" t="n">
        <v>6.34315815887602</v>
      </c>
      <c r="AT20" s="158" t="n">
        <v>140.133252314376</v>
      </c>
      <c r="AU20" s="158" t="n">
        <v>5.07748737510202</v>
      </c>
      <c r="AV20" s="158" t="n">
        <v>97.5277438787828</v>
      </c>
      <c r="AW20" s="159" t="n">
        <f aca="false">AX20-SUM(AO20:AV20)</f>
        <v>362.276790979583</v>
      </c>
      <c r="AX20" s="160" t="n">
        <v>1408.05794646438</v>
      </c>
    </row>
    <row r="21" customFormat="false" ht="12.75" hidden="false" customHeight="false" outlineLevel="0" collapsed="false">
      <c r="B21" s="161" t="s">
        <v>143</v>
      </c>
      <c r="C21" s="169" t="n">
        <v>4111.88517954738</v>
      </c>
      <c r="D21" s="169" t="n">
        <v>4170.65084858978</v>
      </c>
      <c r="E21" s="169" t="n">
        <v>4957.16878374914</v>
      </c>
      <c r="F21" s="169" t="n">
        <v>5758.45993245366</v>
      </c>
      <c r="G21" s="169" t="n">
        <v>747.001017288611</v>
      </c>
      <c r="H21" s="169" t="n">
        <v>3043.55865338544</v>
      </c>
      <c r="I21" s="166" t="n">
        <v>2030.74556070044</v>
      </c>
      <c r="J21" s="166" t="n">
        <v>4356.77611534285</v>
      </c>
      <c r="K21" s="167" t="n">
        <v>19478.2419421946</v>
      </c>
      <c r="L21" s="170" t="n">
        <f aca="false">SUM(C21:K21)</f>
        <v>48654.4880332519</v>
      </c>
      <c r="M21" s="171" t="n">
        <f aca="false">(L21-L17)/L17</f>
        <v>0.00659972294618103</v>
      </c>
      <c r="N21" s="182"/>
      <c r="P21" s="161" t="n">
        <v>2010</v>
      </c>
      <c r="Q21" s="166" t="n">
        <f aca="false">SUM(C66:C69)</f>
        <v>25112.5606649335</v>
      </c>
      <c r="R21" s="166" t="n">
        <f aca="false">SUM(D66:D69)</f>
        <v>30938.0420779499</v>
      </c>
      <c r="S21" s="166" t="n">
        <f aca="false">SUM(E66:E69)</f>
        <v>34364.4302506129</v>
      </c>
      <c r="T21" s="166" t="n">
        <f aca="false">SUM(F66:F69)</f>
        <v>33271.3274115239</v>
      </c>
      <c r="U21" s="166" t="n">
        <f aca="false">SUM(G66:G69)</f>
        <v>5289.47790135097</v>
      </c>
      <c r="V21" s="166" t="n">
        <f aca="false">SUM(H66:H69)</f>
        <v>24820.7110292079</v>
      </c>
      <c r="W21" s="166" t="n">
        <f aca="false">SUM(I66:I69)</f>
        <v>13414.534101078</v>
      </c>
      <c r="X21" s="166" t="n">
        <f aca="false">SUM(J66:J69)</f>
        <v>21918.3450594377</v>
      </c>
      <c r="Y21" s="167" t="n">
        <f aca="false">SUM(K66:K69)</f>
        <v>110012.479697634</v>
      </c>
      <c r="Z21" s="168" t="n">
        <f aca="false">SUM(L66:L69)</f>
        <v>299141.908193729</v>
      </c>
      <c r="AB21" s="157" t="n">
        <v>2010</v>
      </c>
      <c r="AC21" s="158" t="n">
        <v>25784.83736791</v>
      </c>
      <c r="AD21" s="158" t="n">
        <v>30950.4388457028</v>
      </c>
      <c r="AE21" s="158" t="n">
        <v>34380.7195995819</v>
      </c>
      <c r="AF21" s="158" t="n">
        <v>33353.6615502966</v>
      </c>
      <c r="AG21" s="158" t="n">
        <v>5294.7468516955</v>
      </c>
      <c r="AH21" s="158" t="n">
        <v>25004.2323724861</v>
      </c>
      <c r="AI21" s="158" t="n">
        <v>13418.613557695</v>
      </c>
      <c r="AJ21" s="158" t="n">
        <v>21978.2281963674</v>
      </c>
      <c r="AK21" s="159" t="n">
        <f aca="false">AL21-SUM(AC21:AJ21)</f>
        <v>110312.88591256</v>
      </c>
      <c r="AL21" s="160" t="n">
        <v>300478.364254295</v>
      </c>
      <c r="AN21" s="157" t="n">
        <v>2010</v>
      </c>
      <c r="AO21" s="158" t="n">
        <v>672.276702976504</v>
      </c>
      <c r="AP21" s="158" t="n">
        <v>12.3967677528905</v>
      </c>
      <c r="AQ21" s="158" t="n">
        <v>16.2893489690561</v>
      </c>
      <c r="AR21" s="158" t="n">
        <v>82.3341387727332</v>
      </c>
      <c r="AS21" s="158" t="n">
        <v>5.26895034453572</v>
      </c>
      <c r="AT21" s="158" t="n">
        <v>183.521343278217</v>
      </c>
      <c r="AU21" s="158" t="n">
        <v>4.07945661694433</v>
      </c>
      <c r="AV21" s="158" t="n">
        <v>59.8831369297143</v>
      </c>
      <c r="AW21" s="159" t="n">
        <f aca="false">AX21-SUM(AO21:AV21)</f>
        <v>300.406214925424</v>
      </c>
      <c r="AX21" s="160" t="n">
        <v>1336.45606056602</v>
      </c>
    </row>
    <row r="22" customFormat="false" ht="12.75" hidden="false" customHeight="false" outlineLevel="0" collapsed="false">
      <c r="B22" s="161" t="s">
        <v>144</v>
      </c>
      <c r="C22" s="162" t="n">
        <v>4025.84542584113</v>
      </c>
      <c r="D22" s="162" t="n">
        <v>5035.5393307071</v>
      </c>
      <c r="E22" s="162" t="n">
        <v>4846.97937053846</v>
      </c>
      <c r="F22" s="162" t="n">
        <v>5712.98568884536</v>
      </c>
      <c r="G22" s="162" t="n">
        <v>665.472956680056</v>
      </c>
      <c r="H22" s="162" t="n">
        <v>3510.27517510271</v>
      </c>
      <c r="I22" s="163" t="n">
        <v>2551.93495863343</v>
      </c>
      <c r="J22" s="163" t="n">
        <v>4294.17756597845</v>
      </c>
      <c r="K22" s="155" t="n">
        <v>20594.0676024108</v>
      </c>
      <c r="L22" s="164" t="n">
        <f aca="false">SUM(C22:K22)</f>
        <v>51237.2780747375</v>
      </c>
      <c r="M22" s="165" t="n">
        <f aca="false">(L22-L18)/L18</f>
        <v>0.0580379971632378</v>
      </c>
      <c r="N22" s="182"/>
      <c r="P22" s="161" t="s">
        <v>145</v>
      </c>
      <c r="Q22" s="150" t="n">
        <f aca="false">SUM(C70:C73)</f>
        <v>25952.4017446256</v>
      </c>
      <c r="R22" s="150" t="n">
        <f aca="false">SUM(D70:D73)</f>
        <v>30201.6658233485</v>
      </c>
      <c r="S22" s="150" t="n">
        <f aca="false">SUM(E70:E73)</f>
        <v>31082.4913237</v>
      </c>
      <c r="T22" s="150" t="n">
        <f aca="false">SUM(F70:F73)</f>
        <v>31038.6784822629</v>
      </c>
      <c r="U22" s="150" t="n">
        <f aca="false">SUM(G70:G73)</f>
        <v>5347.08140569606</v>
      </c>
      <c r="V22" s="150" t="n">
        <f aca="false">SUM(H70:H73)</f>
        <v>24832.6673800704</v>
      </c>
      <c r="W22" s="151" t="n">
        <f aca="false">SUM(I70:I73)</f>
        <v>11568.7089762386</v>
      </c>
      <c r="X22" s="151" t="n">
        <f aca="false">SUM(J70:J73)</f>
        <v>22480.9625504243</v>
      </c>
      <c r="Y22" s="155" t="n">
        <f aca="false">SUM(K70:K73)</f>
        <v>107692.463057119</v>
      </c>
      <c r="Z22" s="156" t="n">
        <f aca="false">SUM(L70:L73)</f>
        <v>290197.120743485</v>
      </c>
      <c r="AB22" s="157" t="n">
        <v>2011</v>
      </c>
      <c r="AC22" s="158" t="n">
        <v>26781.7540166158</v>
      </c>
      <c r="AD22" s="158" t="n">
        <v>30224.2364356705</v>
      </c>
      <c r="AE22" s="158" t="n">
        <v>31108.1955238136</v>
      </c>
      <c r="AF22" s="158" t="n">
        <v>31166.7591170444</v>
      </c>
      <c r="AG22" s="158" t="n">
        <v>5354.5959670024</v>
      </c>
      <c r="AH22" s="158" t="n">
        <v>24975.6738061541</v>
      </c>
      <c r="AI22" s="158" t="n">
        <v>11576.4390351485</v>
      </c>
      <c r="AJ22" s="158" t="n">
        <v>22594.6774438206</v>
      </c>
      <c r="AK22" s="159" t="n">
        <f aca="false">AL22-SUM(AC22:AJ22)</f>
        <v>108166.702325544</v>
      </c>
      <c r="AL22" s="160" t="n">
        <v>291949.033670814</v>
      </c>
      <c r="AN22" s="157" t="n">
        <v>2011</v>
      </c>
      <c r="AO22" s="158" t="n">
        <v>829.352271990212</v>
      </c>
      <c r="AP22" s="158" t="n">
        <v>22.5706123219983</v>
      </c>
      <c r="AQ22" s="158" t="n">
        <v>25.704200113641</v>
      </c>
      <c r="AR22" s="158" t="n">
        <v>128.080634781494</v>
      </c>
      <c r="AS22" s="158" t="n">
        <v>7.51456130634114</v>
      </c>
      <c r="AT22" s="158" t="n">
        <v>143.006426083623</v>
      </c>
      <c r="AU22" s="158" t="n">
        <v>7.73005890989416</v>
      </c>
      <c r="AV22" s="158" t="n">
        <v>113.714893396289</v>
      </c>
      <c r="AW22" s="159" t="n">
        <f aca="false">AX22-SUM(AO22:AV22)</f>
        <v>474.239268424826</v>
      </c>
      <c r="AX22" s="160" t="n">
        <v>1751.91292732832</v>
      </c>
    </row>
    <row r="23" customFormat="false" ht="12.75" hidden="false" customHeight="false" outlineLevel="0" collapsed="false">
      <c r="B23" s="161" t="s">
        <v>146</v>
      </c>
      <c r="C23" s="162" t="n">
        <v>4195.30579714332</v>
      </c>
      <c r="D23" s="162" t="n">
        <v>5286.40988731603</v>
      </c>
      <c r="E23" s="162" t="n">
        <v>4474.75426199428</v>
      </c>
      <c r="F23" s="162" t="n">
        <v>5674.7653679079</v>
      </c>
      <c r="G23" s="162" t="n">
        <v>592.267966111045</v>
      </c>
      <c r="H23" s="162" t="n">
        <v>3610.89061535122</v>
      </c>
      <c r="I23" s="163" t="n">
        <v>2226.22382302695</v>
      </c>
      <c r="J23" s="163" t="n">
        <v>5140.89437178851</v>
      </c>
      <c r="K23" s="155" t="n">
        <v>20277.0474070517</v>
      </c>
      <c r="L23" s="164" t="n">
        <f aca="false">SUM(C23:K23)</f>
        <v>51478.559497691</v>
      </c>
      <c r="M23" s="165" t="n">
        <f aca="false">(L23-L19)/L19</f>
        <v>0.105354642258526</v>
      </c>
      <c r="N23" s="182"/>
      <c r="P23" s="161" t="str">
        <f aca="false">EXPT_VL!P23</f>
        <v>2012</v>
      </c>
      <c r="Q23" s="166" t="n">
        <f aca="false">SUM(C74:C77)</f>
        <v>24601.3858746138</v>
      </c>
      <c r="R23" s="166" t="n">
        <f aca="false">SUM(D74:D77)</f>
        <v>28098.636544705</v>
      </c>
      <c r="S23" s="166" t="n">
        <f aca="false">SUM(E74:E77)</f>
        <v>29474.2795703367</v>
      </c>
      <c r="T23" s="166" t="n">
        <f aca="false">SUM(F74:F77)</f>
        <v>29477.3604987383</v>
      </c>
      <c r="U23" s="166" t="n">
        <f aca="false">SUM(G74:G77)</f>
        <v>5029.46672002548</v>
      </c>
      <c r="V23" s="166" t="n">
        <f aca="false">SUM(H74:H77)</f>
        <v>23445.5770561678</v>
      </c>
      <c r="W23" s="166" t="n">
        <f aca="false">SUM(I74:I77)</f>
        <v>10346.9950282166</v>
      </c>
      <c r="X23" s="166" t="n">
        <f aca="false">SUM(J74:J77)</f>
        <v>18004.198755369</v>
      </c>
      <c r="Y23" s="167" t="n">
        <f aca="false">SUM(K74:K77)</f>
        <v>105935.565476276</v>
      </c>
      <c r="Z23" s="168" t="n">
        <f aca="false">SUM(L74:L77)</f>
        <v>274413.465524449</v>
      </c>
      <c r="AB23" s="157" t="n">
        <v>2012</v>
      </c>
      <c r="AC23" s="158" t="n">
        <v>25389.8370458396</v>
      </c>
      <c r="AD23" s="158" t="n">
        <v>28120.3080827765</v>
      </c>
      <c r="AE23" s="158" t="n">
        <v>29499.2329303341</v>
      </c>
      <c r="AF23" s="158" t="n">
        <v>29601.746141401</v>
      </c>
      <c r="AG23" s="158" t="n">
        <v>5036.82229483017</v>
      </c>
      <c r="AH23" s="158" t="n">
        <v>23584.6576060985</v>
      </c>
      <c r="AI23" s="158" t="n">
        <v>10354.5408395823</v>
      </c>
      <c r="AJ23" s="158" t="n">
        <v>18115.8652119642</v>
      </c>
      <c r="AK23" s="159" t="n">
        <f aca="false">AL23-SUM(AC23:AJ23)</f>
        <v>106386.209378485</v>
      </c>
      <c r="AL23" s="160" t="n">
        <v>276089.219531311</v>
      </c>
      <c r="AN23" s="157" t="n">
        <v>2012</v>
      </c>
      <c r="AO23" s="158" t="n">
        <v>788.451171225818</v>
      </c>
      <c r="AP23" s="158" t="n">
        <v>21.671538071532</v>
      </c>
      <c r="AQ23" s="158" t="n">
        <v>24.9533599974574</v>
      </c>
      <c r="AR23" s="158" t="n">
        <v>124.385642662693</v>
      </c>
      <c r="AS23" s="158" t="n">
        <v>7.35557480468616</v>
      </c>
      <c r="AT23" s="158" t="n">
        <v>139.080549930704</v>
      </c>
      <c r="AU23" s="158" t="n">
        <v>7.54581136570745</v>
      </c>
      <c r="AV23" s="158" t="n">
        <v>111.6664565952</v>
      </c>
      <c r="AW23" s="159" t="n">
        <f aca="false">AX23-SUM(AO23:AV23)</f>
        <v>450.643902208538</v>
      </c>
      <c r="AX23" s="160" t="n">
        <v>1675.75400686234</v>
      </c>
    </row>
    <row r="24" customFormat="false" ht="12.75" hidden="false" customHeight="false" outlineLevel="0" collapsed="false">
      <c r="B24" s="161" t="s">
        <v>148</v>
      </c>
      <c r="C24" s="162" t="n">
        <v>4081.6900117235</v>
      </c>
      <c r="D24" s="162" t="n">
        <v>5522.94677076396</v>
      </c>
      <c r="E24" s="162" t="n">
        <v>4777.7777883469</v>
      </c>
      <c r="F24" s="162" t="n">
        <v>5887.43206574301</v>
      </c>
      <c r="G24" s="162" t="n">
        <v>655.203468039408</v>
      </c>
      <c r="H24" s="162" t="n">
        <v>3642.07281351097</v>
      </c>
      <c r="I24" s="163" t="n">
        <v>2280.40919698865</v>
      </c>
      <c r="J24" s="163" t="n">
        <v>4676.27251771953</v>
      </c>
      <c r="K24" s="155" t="n">
        <v>19180.107360467</v>
      </c>
      <c r="L24" s="164" t="n">
        <f aca="false">SUM(C24:K24)</f>
        <v>50703.9119933029</v>
      </c>
      <c r="M24" s="165" t="n">
        <f aca="false">(L24-L20)/L20</f>
        <v>0.0493050410834558</v>
      </c>
      <c r="N24" s="182"/>
      <c r="P24" s="161" t="n">
        <f aca="false">EXPT_VL!P24</f>
        <v>2013</v>
      </c>
      <c r="Q24" s="162" t="n">
        <f aca="false">SUM(C78:C81)</f>
        <v>24137.4646582438</v>
      </c>
      <c r="R24" s="162" t="n">
        <f aca="false">SUM(D78:D81)</f>
        <v>26779.4189778152</v>
      </c>
      <c r="S24" s="162" t="n">
        <f aca="false">SUM(E78:E81)</f>
        <v>27436.0239120909</v>
      </c>
      <c r="T24" s="162" t="n">
        <f aca="false">SUM(F78:F81)</f>
        <v>30332.7800273243</v>
      </c>
      <c r="U24" s="162" t="n">
        <f aca="false">SUM(G78:G81)</f>
        <v>4935.03054268397</v>
      </c>
      <c r="V24" s="162" t="n">
        <f aca="false">SUM(H78:H81)</f>
        <v>20505.5595277132</v>
      </c>
      <c r="W24" s="163" t="n">
        <f aca="false">SUM(I78:I81)</f>
        <v>10210.8862179871</v>
      </c>
      <c r="X24" s="163" t="n">
        <f aca="false">SUM(J78:J81)</f>
        <v>17718.0032620976</v>
      </c>
      <c r="Y24" s="155" t="n">
        <f aca="false">SUM(K78:K81)</f>
        <v>98053.4564061793</v>
      </c>
      <c r="Z24" s="156" t="n">
        <f aca="false">SUM(L78:L81)</f>
        <v>260108.623532135</v>
      </c>
      <c r="AB24" s="157" t="n">
        <v>2013</v>
      </c>
      <c r="AC24" s="158" t="n">
        <v>24979.3193457551</v>
      </c>
      <c r="AD24" s="158" t="n">
        <v>26801.1220544365</v>
      </c>
      <c r="AE24" s="158" t="n">
        <v>27461.5988334834</v>
      </c>
      <c r="AF24" s="158" t="n">
        <v>30464.8924350335</v>
      </c>
      <c r="AG24" s="158" t="n">
        <v>4942.64760100218</v>
      </c>
      <c r="AH24" s="158" t="n">
        <v>20648.3029584007</v>
      </c>
      <c r="AI24" s="158" t="n">
        <v>10218.6502324184</v>
      </c>
      <c r="AJ24" s="158" t="n">
        <v>17836.5780800543</v>
      </c>
      <c r="AK24" s="159" t="n">
        <f aca="false">AL24-SUM(AC24:AJ24)</f>
        <v>98530.0485280036</v>
      </c>
      <c r="AL24" s="160" t="n">
        <v>261883.160068588</v>
      </c>
      <c r="AN24" s="157" t="n">
        <v>2013</v>
      </c>
      <c r="AO24" s="158" t="n">
        <v>841.85468751128</v>
      </c>
      <c r="AP24" s="158" t="n">
        <v>21.7030766212197</v>
      </c>
      <c r="AQ24" s="158" t="n">
        <v>25.5749213924205</v>
      </c>
      <c r="AR24" s="158" t="n">
        <v>132.112407709246</v>
      </c>
      <c r="AS24" s="158" t="n">
        <v>7.61705831820499</v>
      </c>
      <c r="AT24" s="158" t="n">
        <v>142.743430687415</v>
      </c>
      <c r="AU24" s="158" t="n">
        <v>7.76401443125408</v>
      </c>
      <c r="AV24" s="158" t="n">
        <v>118.574817956736</v>
      </c>
      <c r="AW24" s="159" t="n">
        <f aca="false">AX24-SUM(AO24:AV24)</f>
        <v>476.592121824327</v>
      </c>
      <c r="AX24" s="160" t="n">
        <v>1774.5365364521</v>
      </c>
    </row>
    <row r="25" customFormat="false" ht="12.75" hidden="false" customHeight="false" outlineLevel="0" collapsed="false">
      <c r="B25" s="161" t="s">
        <v>149</v>
      </c>
      <c r="C25" s="162" t="n">
        <v>4431.93939586081</v>
      </c>
      <c r="D25" s="162" t="n">
        <v>5415.10310501696</v>
      </c>
      <c r="E25" s="162" t="n">
        <v>5242.02040396385</v>
      </c>
      <c r="F25" s="162" t="n">
        <v>6148.00424788429</v>
      </c>
      <c r="G25" s="162" t="n">
        <v>696.05463807268</v>
      </c>
      <c r="H25" s="162" t="n">
        <v>4094.28488995017</v>
      </c>
      <c r="I25" s="163" t="n">
        <v>2625.7005546367</v>
      </c>
      <c r="J25" s="163" t="n">
        <v>4370.23514164643</v>
      </c>
      <c r="K25" s="155" t="n">
        <v>21269.2003951911</v>
      </c>
      <c r="L25" s="164" t="n">
        <f aca="false">SUM(C25:K25)</f>
        <v>54292.542772223</v>
      </c>
      <c r="M25" s="165" t="n">
        <f aca="false">(L25-L21)/L21</f>
        <v>0.115879438195257</v>
      </c>
      <c r="N25" s="182"/>
      <c r="P25" s="161" t="n">
        <f aca="false">EXPT_VL!P25</f>
        <v>2014</v>
      </c>
      <c r="Q25" s="166" t="n">
        <f aca="false">SUM(C82:C85)</f>
        <v>24299.9847062119</v>
      </c>
      <c r="R25" s="166" t="n">
        <f aca="false">SUM(D82:D85)</f>
        <v>26735.1512545392</v>
      </c>
      <c r="S25" s="166" t="n">
        <f aca="false">SUM(E82:E85)</f>
        <v>27242.4188484922</v>
      </c>
      <c r="T25" s="166" t="n">
        <f aca="false">SUM(F82:F85)</f>
        <v>28562.7594019886</v>
      </c>
      <c r="U25" s="166" t="n">
        <f aca="false">SUM(G82:G85)</f>
        <v>5172.02421556291</v>
      </c>
      <c r="V25" s="166" t="n">
        <f aca="false">SUM(H82:H85)</f>
        <v>19977.503134511</v>
      </c>
      <c r="W25" s="166" t="n">
        <f aca="false">SUM(I82:I85)</f>
        <v>9591.58656854926</v>
      </c>
      <c r="X25" s="166" t="n">
        <f aca="false">SUM(J82:J85)</f>
        <v>18489.9127378638</v>
      </c>
      <c r="Y25" s="167" t="n">
        <f aca="false">SUM(K82:K85)</f>
        <v>102619.267203978</v>
      </c>
      <c r="Z25" s="168" t="n">
        <f aca="false">SUM(L82:L85)</f>
        <v>262690.608071696</v>
      </c>
      <c r="AB25" s="157" t="n">
        <v>2014</v>
      </c>
      <c r="AC25" s="158" t="n">
        <v>25150.1356564879</v>
      </c>
      <c r="AD25" s="158" t="n">
        <v>26756.7954291581</v>
      </c>
      <c r="AE25" s="158" t="n">
        <v>27267.5020594923</v>
      </c>
      <c r="AF25" s="158" t="n">
        <v>28694.0474884226</v>
      </c>
      <c r="AG25" s="158" t="n">
        <v>5179.5153327739</v>
      </c>
      <c r="AH25" s="158" t="n">
        <v>20118.8266270844</v>
      </c>
      <c r="AI25" s="158" t="n">
        <v>9599.23035222038</v>
      </c>
      <c r="AJ25" s="158" t="n">
        <v>18604.574709681</v>
      </c>
      <c r="AK25" s="159" t="n">
        <f aca="false">AL25-SUM(AC25:AJ25)</f>
        <v>103098.81216621</v>
      </c>
      <c r="AL25" s="160" t="n">
        <v>264469.43982153</v>
      </c>
      <c r="AN25" s="157" t="n">
        <v>2014</v>
      </c>
      <c r="AO25" s="158" t="n">
        <v>850.150950275988</v>
      </c>
      <c r="AP25" s="158" t="n">
        <v>21.6441746189367</v>
      </c>
      <c r="AQ25" s="158" t="n">
        <v>25.0832110001018</v>
      </c>
      <c r="AR25" s="158" t="n">
        <v>131.288086433999</v>
      </c>
      <c r="AS25" s="158" t="n">
        <v>7.49111721098784</v>
      </c>
      <c r="AT25" s="158" t="n">
        <v>141.323492573404</v>
      </c>
      <c r="AU25" s="158" t="n">
        <v>7.64378367112608</v>
      </c>
      <c r="AV25" s="158" t="n">
        <v>114.661971817134</v>
      </c>
      <c r="AW25" s="159" t="n">
        <f aca="false">AX25-SUM(AO25:AV25)</f>
        <v>479.544962232195</v>
      </c>
      <c r="AX25" s="160" t="n">
        <v>1778.83174983387</v>
      </c>
    </row>
    <row r="26" customFormat="false" ht="12.75" hidden="false" customHeight="false" outlineLevel="0" collapsed="false">
      <c r="B26" s="161" t="s">
        <v>150</v>
      </c>
      <c r="C26" s="169" t="n">
        <v>4592.42619700652</v>
      </c>
      <c r="D26" s="169" t="n">
        <v>6109.50690710995</v>
      </c>
      <c r="E26" s="169" t="n">
        <v>5293.06840471271</v>
      </c>
      <c r="F26" s="169" t="n">
        <v>6395.54040134719</v>
      </c>
      <c r="G26" s="169" t="n">
        <v>881.320365704339</v>
      </c>
      <c r="H26" s="169" t="n">
        <v>4098.21220736494</v>
      </c>
      <c r="I26" s="166" t="n">
        <v>2394.51049624408</v>
      </c>
      <c r="J26" s="166" t="n">
        <v>5938.74274978309</v>
      </c>
      <c r="K26" s="167" t="n">
        <v>20007.9230687033</v>
      </c>
      <c r="L26" s="170" t="n">
        <f aca="false">SUM(C26:K26)</f>
        <v>55711.2507979762</v>
      </c>
      <c r="M26" s="171" t="n">
        <f aca="false">(L26-L22)/L22</f>
        <v>0.0873187041027565</v>
      </c>
      <c r="N26" s="182"/>
      <c r="P26" s="161" t="str">
        <f aca="false">EXPT_VL!P26</f>
        <v>2015</v>
      </c>
      <c r="Q26" s="162" t="n">
        <f aca="false">SUM(C86:C89)</f>
        <v>23673.9234185424</v>
      </c>
      <c r="R26" s="162" t="n">
        <f aca="false">SUM(D86:D89)</f>
        <v>30519.1575732766</v>
      </c>
      <c r="S26" s="162" t="n">
        <f aca="false">SUM(E86:E89)</f>
        <v>29999.8687495678</v>
      </c>
      <c r="T26" s="162" t="n">
        <f aca="false">SUM(F86:F89)</f>
        <v>31264.4532957239</v>
      </c>
      <c r="U26" s="162" t="n">
        <f aca="false">SUM(G86:G89)</f>
        <v>5020.53214290555</v>
      </c>
      <c r="V26" s="162" t="n">
        <f aca="false">SUM(H86:H89)</f>
        <v>22765.2465968425</v>
      </c>
      <c r="W26" s="163" t="n">
        <f aca="false">SUM(I86:I89)</f>
        <v>13139.1513133525</v>
      </c>
      <c r="X26" s="163" t="n">
        <f aca="false">SUM(J86:J89)</f>
        <v>20513.6532524894</v>
      </c>
      <c r="Y26" s="155" t="n">
        <f aca="false">SUM(K86:K89)</f>
        <v>114126.618343464</v>
      </c>
      <c r="Z26" s="156" t="n">
        <f aca="false">SUM(L86:L89)</f>
        <v>291022.604686164</v>
      </c>
      <c r="AB26" s="157" t="n">
        <v>2015</v>
      </c>
      <c r="AC26" s="158" t="n">
        <v>24668.5772883051</v>
      </c>
      <c r="AD26" s="158" t="n">
        <v>30541.0866267544</v>
      </c>
      <c r="AE26" s="158" t="n">
        <v>30025.4473168973</v>
      </c>
      <c r="AF26" s="158" t="n">
        <v>31400.7441568915</v>
      </c>
      <c r="AG26" s="158" t="n">
        <v>5028.19539331557</v>
      </c>
      <c r="AH26" s="158" t="n">
        <v>22909.7592457681</v>
      </c>
      <c r="AI26" s="158" t="n">
        <v>13146.9169820177</v>
      </c>
      <c r="AJ26" s="158" t="n">
        <v>20632.6848871615</v>
      </c>
      <c r="AK26" s="159" t="n">
        <f aca="false">AL26-SUM(AC26:AJ26)</f>
        <v>114680.086272575</v>
      </c>
      <c r="AL26" s="160" t="n">
        <v>293033.498169687</v>
      </c>
      <c r="AN26" s="157" t="n">
        <v>2015</v>
      </c>
      <c r="AO26" s="158" t="n">
        <v>994.65386976277</v>
      </c>
      <c r="AP26" s="158" t="n">
        <v>21.9290534777702</v>
      </c>
      <c r="AQ26" s="158" t="n">
        <v>25.5785673294311</v>
      </c>
      <c r="AR26" s="158" t="n">
        <v>136.29086116756</v>
      </c>
      <c r="AS26" s="158" t="n">
        <v>7.66325041001654</v>
      </c>
      <c r="AT26" s="158" t="n">
        <v>144.512648925579</v>
      </c>
      <c r="AU26" s="158" t="n">
        <v>7.76566866524866</v>
      </c>
      <c r="AV26" s="158" t="n">
        <v>119.031634672109</v>
      </c>
      <c r="AW26" s="159" t="n">
        <f aca="false">AX26-SUM(AO26:AV26)</f>
        <v>553.467929111739</v>
      </c>
      <c r="AX26" s="160" t="n">
        <v>2010.89348352222</v>
      </c>
    </row>
    <row r="27" customFormat="false" ht="12.75" hidden="false" customHeight="false" outlineLevel="0" collapsed="false">
      <c r="B27" s="161" t="s">
        <v>152</v>
      </c>
      <c r="C27" s="169" t="n">
        <v>4874.3665033388</v>
      </c>
      <c r="D27" s="169" t="n">
        <v>5461.55904021479</v>
      </c>
      <c r="E27" s="169" t="n">
        <v>5219.80506818418</v>
      </c>
      <c r="F27" s="169" t="n">
        <v>6937.55023961582</v>
      </c>
      <c r="G27" s="169" t="n">
        <v>767.056700843471</v>
      </c>
      <c r="H27" s="169" t="n">
        <v>3969.48013237256</v>
      </c>
      <c r="I27" s="166" t="n">
        <v>2226.79884323792</v>
      </c>
      <c r="J27" s="166" t="n">
        <v>4906.00185447511</v>
      </c>
      <c r="K27" s="167" t="n">
        <v>21872.2368010917</v>
      </c>
      <c r="L27" s="170" t="n">
        <f aca="false">SUM(C27:K27)</f>
        <v>56234.8551833744</v>
      </c>
      <c r="M27" s="171" t="n">
        <f aca="false">(L27-L23)/L23</f>
        <v>0.0923937214268154</v>
      </c>
      <c r="N27" s="182"/>
      <c r="P27" s="161" t="str">
        <f aca="false">EXPT_VL!P27</f>
        <v>2016</v>
      </c>
      <c r="Q27" s="166" t="n">
        <f aca="false">SUM(C90:C93)</f>
        <v>27721.2360504412</v>
      </c>
      <c r="R27" s="166" t="n">
        <f aca="false">SUM(D90:D93)</f>
        <v>31529.2552727547</v>
      </c>
      <c r="S27" s="166" t="n">
        <f aca="false">SUM(E90:E93)</f>
        <v>32578.0074816195</v>
      </c>
      <c r="T27" s="166" t="n">
        <f aca="false">SUM(F90:F93)</f>
        <v>34499.054179192</v>
      </c>
      <c r="U27" s="166" t="n">
        <f aca="false">SUM(G90:G93)</f>
        <v>5293.75663835089</v>
      </c>
      <c r="V27" s="166" t="n">
        <f aca="false">SUM(H90:H93)</f>
        <v>22665.6363018355</v>
      </c>
      <c r="W27" s="166" t="n">
        <f aca="false">SUM(I90:I93)</f>
        <v>11952.1762059108</v>
      </c>
      <c r="X27" s="166" t="n">
        <f aca="false">SUM(J90:J93)</f>
        <v>19675.4071051454</v>
      </c>
      <c r="Y27" s="167" t="n">
        <f aca="false">SUM(K90:K93)</f>
        <v>115046.408200682</v>
      </c>
      <c r="Z27" s="168" t="n">
        <f aca="false">SUM(L90:L93)</f>
        <v>300960.937435932</v>
      </c>
      <c r="AB27" s="157" t="n">
        <v>2016</v>
      </c>
      <c r="AC27" s="158" t="n">
        <v>28686.9856382103</v>
      </c>
      <c r="AD27" s="158" t="n">
        <v>31551.6717817409</v>
      </c>
      <c r="AE27" s="158" t="n">
        <v>32604.0496177387</v>
      </c>
      <c r="AF27" s="158" t="n">
        <v>34640.7425139156</v>
      </c>
      <c r="AG27" s="158" t="n">
        <v>5301.56356901739</v>
      </c>
      <c r="AH27" s="158" t="n">
        <v>22813.6622091178</v>
      </c>
      <c r="AI27" s="158" t="n">
        <v>11960.1507001569</v>
      </c>
      <c r="AJ27" s="158" t="n">
        <v>19794.7543009775</v>
      </c>
      <c r="AK27" s="159" t="n">
        <f aca="false">AL27-SUM(AC27:AJ27)</f>
        <v>115588.27312589</v>
      </c>
      <c r="AL27" s="160" t="n">
        <v>302941.853456765</v>
      </c>
      <c r="AN27" s="157" t="n">
        <v>2016</v>
      </c>
      <c r="AO27" s="158" t="n">
        <v>965.749587769101</v>
      </c>
      <c r="AP27" s="158" t="n">
        <v>22.4165089861053</v>
      </c>
      <c r="AQ27" s="158" t="n">
        <v>26.0421361191479</v>
      </c>
      <c r="AR27" s="158" t="n">
        <v>141.688334723524</v>
      </c>
      <c r="AS27" s="158" t="n">
        <v>7.80693066649593</v>
      </c>
      <c r="AT27" s="158" t="n">
        <v>148.025907282311</v>
      </c>
      <c r="AU27" s="158" t="n">
        <v>7.97449424608835</v>
      </c>
      <c r="AV27" s="158" t="n">
        <v>119.347195832127</v>
      </c>
      <c r="AW27" s="159" t="n">
        <f aca="false">AX27-SUM(AO27:AV27)</f>
        <v>541.864925208327</v>
      </c>
      <c r="AX27" s="160" t="n">
        <v>1980.91602083323</v>
      </c>
    </row>
    <row r="28" customFormat="false" ht="12.75" hidden="false" customHeight="false" outlineLevel="0" collapsed="false">
      <c r="B28" s="161" t="s">
        <v>154</v>
      </c>
      <c r="C28" s="169" t="n">
        <v>4478.76296579078</v>
      </c>
      <c r="D28" s="169" t="n">
        <v>5753.67083409106</v>
      </c>
      <c r="E28" s="169" t="n">
        <v>5423.0287584003</v>
      </c>
      <c r="F28" s="169" t="n">
        <v>6908.60613818444</v>
      </c>
      <c r="G28" s="169" t="n">
        <v>943.727761065779</v>
      </c>
      <c r="H28" s="169" t="n">
        <v>3967.18071633161</v>
      </c>
      <c r="I28" s="166" t="n">
        <v>2659.13620411479</v>
      </c>
      <c r="J28" s="166" t="n">
        <v>5133.50998780663</v>
      </c>
      <c r="K28" s="167" t="n">
        <v>21796.8455665566</v>
      </c>
      <c r="L28" s="170" t="n">
        <f aca="false">SUM(C28:K28)</f>
        <v>57064.468932342</v>
      </c>
      <c r="M28" s="171" t="n">
        <f aca="false">(L28-L24)/L24</f>
        <v>0.125445092676067</v>
      </c>
      <c r="N28" s="182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</row>
    <row r="29" customFormat="false" ht="12.75" hidden="false" customHeight="false" outlineLevel="0" collapsed="false">
      <c r="B29" s="161" t="s">
        <v>155</v>
      </c>
      <c r="C29" s="169" t="n">
        <v>4423.79686386891</v>
      </c>
      <c r="D29" s="169" t="n">
        <v>5356.85834495711</v>
      </c>
      <c r="E29" s="169" t="n">
        <v>5213.82002456717</v>
      </c>
      <c r="F29" s="169" t="n">
        <v>6289.09369807236</v>
      </c>
      <c r="G29" s="169" t="n">
        <v>691.445602362582</v>
      </c>
      <c r="H29" s="169" t="n">
        <v>3716.25868579584</v>
      </c>
      <c r="I29" s="166" t="n">
        <v>2334.13769590865</v>
      </c>
      <c r="J29" s="166" t="n">
        <v>4261.40667462849</v>
      </c>
      <c r="K29" s="167" t="n">
        <v>21697.0563447973</v>
      </c>
      <c r="L29" s="170" t="n">
        <f aca="false">SUM(C29:K29)</f>
        <v>53983.8739349584</v>
      </c>
      <c r="M29" s="171" t="n">
        <f aca="false">(L29-L25)/L25</f>
        <v>-0.0056852897562669</v>
      </c>
      <c r="N29" s="182"/>
      <c r="O29" s="172" t="s">
        <v>156</v>
      </c>
      <c r="P29" s="161" t="str">
        <f aca="false">EXPT_VL!P29</f>
        <v>2017</v>
      </c>
      <c r="Q29" s="162" t="n">
        <f aca="false">SUM(C96:C98)</f>
        <v>21644.4478746206</v>
      </c>
      <c r="R29" s="162" t="n">
        <f aca="false">SUM(D96:D98)</f>
        <v>25512.8060852474</v>
      </c>
      <c r="S29" s="162" t="n">
        <f aca="false">SUM(E96:E98)</f>
        <v>27656.4636641354</v>
      </c>
      <c r="T29" s="162" t="n">
        <f aca="false">SUM(F96:F98)</f>
        <v>27413.4324921506</v>
      </c>
      <c r="U29" s="162" t="n">
        <f aca="false">SUM(G96:G98)</f>
        <v>4529.83038431032</v>
      </c>
      <c r="V29" s="162" t="n">
        <f aca="false">SUM(H96:H98)</f>
        <v>18608.0115982402</v>
      </c>
      <c r="W29" s="162" t="n">
        <f aca="false">SUM(I96:I98)</f>
        <v>9622.98419195843</v>
      </c>
      <c r="X29" s="162" t="n">
        <f aca="false">SUM(J96:J98)</f>
        <v>16048.3764569275</v>
      </c>
      <c r="Y29" s="162" t="n">
        <f aca="false">SUM(K96:K98)</f>
        <v>88121.174713049</v>
      </c>
      <c r="Z29" s="156" t="n">
        <f aca="false">SUM(L96:L98)</f>
        <v>239157.52746064</v>
      </c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</row>
    <row r="30" customFormat="false" ht="12.75" hidden="false" customHeight="false" outlineLevel="0" collapsed="false">
      <c r="B30" s="161" t="s">
        <v>158</v>
      </c>
      <c r="C30" s="162" t="n">
        <v>4477.12252136584</v>
      </c>
      <c r="D30" s="162" t="n">
        <v>5993.91452498869</v>
      </c>
      <c r="E30" s="162" t="n">
        <v>5843.4418391041</v>
      </c>
      <c r="F30" s="162" t="n">
        <v>7011.68596184102</v>
      </c>
      <c r="G30" s="162" t="n">
        <v>833.674438132946</v>
      </c>
      <c r="H30" s="162" t="n">
        <v>4368.59990017673</v>
      </c>
      <c r="I30" s="163" t="n">
        <v>2727.89454723102</v>
      </c>
      <c r="J30" s="163" t="n">
        <v>4948.06869980034</v>
      </c>
      <c r="K30" s="155" t="n">
        <v>23285.0356514515</v>
      </c>
      <c r="L30" s="164" t="n">
        <f aca="false">SUM(C30:K30)</f>
        <v>59489.4380840922</v>
      </c>
      <c r="M30" s="165" t="n">
        <f aca="false">(L30-L26)/L26</f>
        <v>0.0678173121586652</v>
      </c>
      <c r="N30" s="182"/>
      <c r="O30" s="172"/>
      <c r="P30" s="161" t="s">
        <v>159</v>
      </c>
      <c r="Q30" s="162" t="n">
        <f aca="false">SUM(C97:C99)</f>
        <v>22405.1564202743</v>
      </c>
      <c r="R30" s="162" t="n">
        <f aca="false">SUM(D97:D99)</f>
        <v>25063.8678709216</v>
      </c>
      <c r="S30" s="162" t="n">
        <f aca="false">SUM(E97:E99)</f>
        <v>27992.1841533813</v>
      </c>
      <c r="T30" s="162" t="n">
        <f aca="false">SUM(F97:F99)</f>
        <v>28649.3913794082</v>
      </c>
      <c r="U30" s="162" t="n">
        <f aca="false">SUM(G97:G99)</f>
        <v>4987.53161296915</v>
      </c>
      <c r="V30" s="162" t="n">
        <f aca="false">SUM(H97:H99)</f>
        <v>19358.2909883993</v>
      </c>
      <c r="W30" s="162" t="n">
        <f aca="false">SUM(I97:I99)</f>
        <v>8690.51696416295</v>
      </c>
      <c r="X30" s="162" t="n">
        <f aca="false">SUM(J97:J99)</f>
        <v>16421.8754604424</v>
      </c>
      <c r="Y30" s="162" t="n">
        <f aca="false">SUM(K97:K99)</f>
        <v>90508.1099550161</v>
      </c>
      <c r="Z30" s="156" t="n">
        <f aca="false">SUM(L97:L99)</f>
        <v>244076.924804975</v>
      </c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</row>
    <row r="31" customFormat="false" ht="12.75" hidden="false" customHeight="false" outlineLevel="0" collapsed="false">
      <c r="B31" s="161" t="s">
        <v>160</v>
      </c>
      <c r="C31" s="162" t="n">
        <v>4803.7081428824</v>
      </c>
      <c r="D31" s="162" t="n">
        <v>5892.82242886014</v>
      </c>
      <c r="E31" s="162" t="n">
        <v>6340.05183941002</v>
      </c>
      <c r="F31" s="162" t="n">
        <v>7422.01644966643</v>
      </c>
      <c r="G31" s="162" t="n">
        <v>998.731162561099</v>
      </c>
      <c r="H31" s="162" t="n">
        <v>4315.90186517042</v>
      </c>
      <c r="I31" s="163" t="n">
        <v>3092.14010020358</v>
      </c>
      <c r="J31" s="163" t="n">
        <v>5120.64819037915</v>
      </c>
      <c r="K31" s="155" t="n">
        <v>23350.1434665403</v>
      </c>
      <c r="L31" s="164" t="n">
        <f aca="false">SUM(C31:K31)</f>
        <v>61336.1636456736</v>
      </c>
      <c r="M31" s="165" t="n">
        <f aca="false">(L31-L27)/L27</f>
        <v>0.0907143522583017</v>
      </c>
      <c r="N31" s="182"/>
      <c r="Q31" s="106"/>
      <c r="R31" s="106"/>
      <c r="S31" s="106"/>
      <c r="T31" s="106"/>
      <c r="U31" s="106"/>
      <c r="V31" s="106"/>
      <c r="W31" s="106"/>
      <c r="X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</row>
    <row r="32" customFormat="false" ht="12.75" hidden="false" customHeight="false" outlineLevel="0" collapsed="false">
      <c r="B32" s="161" t="s">
        <v>161</v>
      </c>
      <c r="C32" s="162" t="n">
        <v>5092.22543849026</v>
      </c>
      <c r="D32" s="162" t="n">
        <v>5667.78106636195</v>
      </c>
      <c r="E32" s="162" t="n">
        <v>6290.57128794601</v>
      </c>
      <c r="F32" s="162" t="n">
        <v>7212.00448794578</v>
      </c>
      <c r="G32" s="162" t="n">
        <v>1083.91281458434</v>
      </c>
      <c r="H32" s="162" t="n">
        <v>4063.88052677518</v>
      </c>
      <c r="I32" s="163" t="n">
        <v>2348.95834301734</v>
      </c>
      <c r="J32" s="163" t="n">
        <v>5459.23822864489</v>
      </c>
      <c r="K32" s="155" t="n">
        <v>23845.3764759956</v>
      </c>
      <c r="L32" s="164" t="n">
        <f aca="false">SUM(C32:K32)</f>
        <v>61063.9486697613</v>
      </c>
      <c r="M32" s="165" t="n">
        <f aca="false">(L32-L28)/L28</f>
        <v>0.0700870403641416</v>
      </c>
      <c r="N32" s="182"/>
      <c r="P32" s="0" t="s">
        <v>241</v>
      </c>
      <c r="Q32" s="106"/>
      <c r="R32" s="106"/>
      <c r="S32" s="106"/>
      <c r="T32" s="106"/>
      <c r="U32" s="106"/>
      <c r="V32" s="106"/>
      <c r="W32" s="106"/>
      <c r="X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</row>
    <row r="33" customFormat="false" ht="12.75" hidden="false" customHeight="false" outlineLevel="0" collapsed="false">
      <c r="B33" s="161" t="s">
        <v>162</v>
      </c>
      <c r="C33" s="162" t="n">
        <v>5570.6995910068</v>
      </c>
      <c r="D33" s="162" t="n">
        <v>6358.24359499634</v>
      </c>
      <c r="E33" s="162" t="n">
        <v>6230.44964352513</v>
      </c>
      <c r="F33" s="162" t="n">
        <v>7729.07120769701</v>
      </c>
      <c r="G33" s="162" t="n">
        <v>1171.82147104271</v>
      </c>
      <c r="H33" s="162" t="n">
        <v>4290.61518729271</v>
      </c>
      <c r="I33" s="163" t="n">
        <v>2717.74966207777</v>
      </c>
      <c r="J33" s="163" t="n">
        <v>4661.61037953618</v>
      </c>
      <c r="K33" s="155" t="n">
        <v>22983.3600539315</v>
      </c>
      <c r="L33" s="164" t="n">
        <f aca="false">SUM(C33:K33)</f>
        <v>61713.6207911061</v>
      </c>
      <c r="M33" s="165" t="n">
        <f aca="false">(L33-L29)/L29</f>
        <v>0.143186220119378</v>
      </c>
      <c r="N33" s="182"/>
      <c r="P33" s="0" t="s">
        <v>242</v>
      </c>
      <c r="Q33" s="106"/>
      <c r="R33" s="106"/>
      <c r="S33" s="106"/>
      <c r="T33" s="106"/>
      <c r="U33" s="106"/>
      <c r="V33" s="106"/>
      <c r="W33" s="106"/>
      <c r="X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</row>
    <row r="34" customFormat="false" ht="12.75" hidden="false" customHeight="false" outlineLevel="0" collapsed="false">
      <c r="B34" s="161" t="s">
        <v>163</v>
      </c>
      <c r="C34" s="169" t="n">
        <v>5534.08493760386</v>
      </c>
      <c r="D34" s="169" t="n">
        <v>6162.63668658377</v>
      </c>
      <c r="E34" s="169" t="n">
        <v>6209.9597585006</v>
      </c>
      <c r="F34" s="169" t="n">
        <v>6429.37446168988</v>
      </c>
      <c r="G34" s="169" t="n">
        <v>967.630550314297</v>
      </c>
      <c r="H34" s="169" t="n">
        <v>4145.84828477573</v>
      </c>
      <c r="I34" s="166" t="n">
        <v>3065.73449453024</v>
      </c>
      <c r="J34" s="166" t="n">
        <v>4822.98862719856</v>
      </c>
      <c r="K34" s="167" t="n">
        <v>24960.5460031931</v>
      </c>
      <c r="L34" s="170" t="n">
        <f aca="false">SUM(C34:K34)</f>
        <v>62298.80380439</v>
      </c>
      <c r="M34" s="171" t="n">
        <f aca="false">(L34-L30)/L30</f>
        <v>0.0472246134906598</v>
      </c>
      <c r="N34" s="182"/>
      <c r="Q34" s="106"/>
      <c r="R34" s="106"/>
      <c r="S34" s="106"/>
      <c r="T34" s="106"/>
      <c r="U34" s="106"/>
      <c r="V34" s="106"/>
      <c r="W34" s="106"/>
      <c r="X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</row>
    <row r="35" customFormat="false" ht="12.75" hidden="false" customHeight="false" outlineLevel="0" collapsed="false">
      <c r="B35" s="161" t="s">
        <v>164</v>
      </c>
      <c r="C35" s="169" t="n">
        <v>5118.60554082333</v>
      </c>
      <c r="D35" s="169" t="n">
        <v>6111.23179612737</v>
      </c>
      <c r="E35" s="169" t="n">
        <v>7318.24156724493</v>
      </c>
      <c r="F35" s="169" t="n">
        <v>8078.34439216334</v>
      </c>
      <c r="G35" s="169" t="n">
        <v>856.472526087634</v>
      </c>
      <c r="H35" s="169" t="n">
        <v>4639.76142196185</v>
      </c>
      <c r="I35" s="166" t="n">
        <v>2847.1043340043</v>
      </c>
      <c r="J35" s="166" t="n">
        <v>5537.33983075973</v>
      </c>
      <c r="K35" s="167" t="n">
        <v>25229.029902</v>
      </c>
      <c r="L35" s="170" t="n">
        <f aca="false">SUM(C35:K35)</f>
        <v>65736.1313111725</v>
      </c>
      <c r="M35" s="171" t="n">
        <f aca="false">(L35-L31)/L31</f>
        <v>0.071735292916535</v>
      </c>
      <c r="N35" s="182"/>
      <c r="Q35" s="106"/>
      <c r="R35" s="106"/>
      <c r="S35" s="106"/>
      <c r="T35" s="106"/>
      <c r="U35" s="106"/>
      <c r="V35" s="106"/>
      <c r="W35" s="106"/>
      <c r="X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</row>
    <row r="36" customFormat="false" ht="12.75" hidden="false" customHeight="false" outlineLevel="0" collapsed="false">
      <c r="B36" s="161" t="s">
        <v>165</v>
      </c>
      <c r="C36" s="169" t="n">
        <v>5899.57905871962</v>
      </c>
      <c r="D36" s="169" t="n">
        <v>6036.36557793214</v>
      </c>
      <c r="E36" s="169" t="n">
        <v>7205.52287654922</v>
      </c>
      <c r="F36" s="169" t="n">
        <v>7758.17615668392</v>
      </c>
      <c r="G36" s="169" t="n">
        <v>994.716526463275</v>
      </c>
      <c r="H36" s="169" t="n">
        <v>4846.67266843044</v>
      </c>
      <c r="I36" s="166" t="n">
        <v>2616.67194369327</v>
      </c>
      <c r="J36" s="166" t="n">
        <v>5263.38791092576</v>
      </c>
      <c r="K36" s="167" t="n">
        <v>24288.8661922082</v>
      </c>
      <c r="L36" s="170" t="n">
        <f aca="false">SUM(C36:K36)</f>
        <v>64909.9589116059</v>
      </c>
      <c r="M36" s="171" t="n">
        <f aca="false">(L36-L32)/L32</f>
        <v>0.06298332036541</v>
      </c>
      <c r="N36" s="182"/>
      <c r="Q36" s="106"/>
      <c r="R36" s="106"/>
      <c r="S36" s="106"/>
      <c r="T36" s="106"/>
      <c r="U36" s="106"/>
      <c r="V36" s="106"/>
      <c r="W36" s="106"/>
      <c r="X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</row>
    <row r="37" customFormat="false" ht="12.75" hidden="false" customHeight="false" outlineLevel="0" collapsed="false">
      <c r="B37" s="161" t="s">
        <v>166</v>
      </c>
      <c r="C37" s="169" t="n">
        <v>5047.1219168759</v>
      </c>
      <c r="D37" s="169" t="n">
        <v>6375.47043318553</v>
      </c>
      <c r="E37" s="169" t="n">
        <v>6983.46535182684</v>
      </c>
      <c r="F37" s="169" t="n">
        <v>7702.07353065859</v>
      </c>
      <c r="G37" s="169" t="n">
        <v>939.505563409418</v>
      </c>
      <c r="H37" s="169" t="n">
        <v>4591.92330972655</v>
      </c>
      <c r="I37" s="166" t="n">
        <v>2935.95769349298</v>
      </c>
      <c r="J37" s="166" t="n">
        <v>5102.81101119844</v>
      </c>
      <c r="K37" s="167" t="n">
        <v>25642.8554602889</v>
      </c>
      <c r="L37" s="170" t="n">
        <f aca="false">SUM(C37:K37)</f>
        <v>65321.1842706631</v>
      </c>
      <c r="M37" s="171" t="n">
        <f aca="false">(L37-L33)/L33</f>
        <v>0.0584565195383402</v>
      </c>
      <c r="N37" s="182"/>
      <c r="Q37" s="106"/>
      <c r="R37" s="106"/>
      <c r="S37" s="106"/>
      <c r="T37" s="106"/>
      <c r="U37" s="106"/>
      <c r="V37" s="106"/>
      <c r="W37" s="106"/>
      <c r="X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</row>
    <row r="38" customFormat="false" ht="12.75" hidden="false" customHeight="false" outlineLevel="0" collapsed="false">
      <c r="B38" s="161" t="s">
        <v>167</v>
      </c>
      <c r="C38" s="162" t="n">
        <v>6005.58046514241</v>
      </c>
      <c r="D38" s="162" t="n">
        <v>6773.73998844136</v>
      </c>
      <c r="E38" s="162" t="n">
        <v>7961.11112847401</v>
      </c>
      <c r="F38" s="162" t="n">
        <v>8674.58017153363</v>
      </c>
      <c r="G38" s="162" t="n">
        <v>1049.57165373117</v>
      </c>
      <c r="H38" s="162" t="n">
        <v>5067.36499339587</v>
      </c>
      <c r="I38" s="163" t="n">
        <v>2685.85960517676</v>
      </c>
      <c r="J38" s="163" t="n">
        <v>5168.89629735992</v>
      </c>
      <c r="K38" s="155" t="n">
        <v>25751.2027571393</v>
      </c>
      <c r="L38" s="164" t="n">
        <f aca="false">SUM(C38:K38)</f>
        <v>69137.9070603944</v>
      </c>
      <c r="M38" s="165" t="n">
        <f aca="false">(L38-L34)/L34</f>
        <v>0.109779046119061</v>
      </c>
      <c r="N38" s="182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</row>
    <row r="39" customFormat="false" ht="12.75" hidden="false" customHeight="false" outlineLevel="0" collapsed="false">
      <c r="B39" s="161" t="s">
        <v>168</v>
      </c>
      <c r="C39" s="162" t="n">
        <v>5595.04309319169</v>
      </c>
      <c r="D39" s="162" t="n">
        <v>6201.99084672558</v>
      </c>
      <c r="E39" s="162" t="n">
        <v>8415.8475164285</v>
      </c>
      <c r="F39" s="162" t="n">
        <v>7554.09258000421</v>
      </c>
      <c r="G39" s="162" t="n">
        <v>845.18629383968</v>
      </c>
      <c r="H39" s="162" t="n">
        <v>5995.94145531093</v>
      </c>
      <c r="I39" s="163" t="n">
        <v>3242.31489355405</v>
      </c>
      <c r="J39" s="163" t="n">
        <v>4709.16563911791</v>
      </c>
      <c r="K39" s="155" t="n">
        <v>25100.7646695728</v>
      </c>
      <c r="L39" s="164" t="n">
        <f aca="false">SUM(C39:K39)</f>
        <v>67660.3469877454</v>
      </c>
      <c r="M39" s="165" t="n">
        <f aca="false">(L39-L35)/L35</f>
        <v>0.0292718119882096</v>
      </c>
      <c r="N39" s="182"/>
      <c r="Q39" s="106"/>
      <c r="R39" s="106"/>
      <c r="S39" s="106"/>
      <c r="T39" s="106"/>
      <c r="U39" s="106"/>
      <c r="V39" s="106"/>
      <c r="W39" s="106"/>
      <c r="X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</row>
    <row r="40" customFormat="false" ht="12.75" hidden="false" customHeight="false" outlineLevel="0" collapsed="false">
      <c r="B40" s="161" t="s">
        <v>169</v>
      </c>
      <c r="C40" s="162" t="n">
        <v>6117.84370156836</v>
      </c>
      <c r="D40" s="162" t="n">
        <v>6489.53575417204</v>
      </c>
      <c r="E40" s="162" t="n">
        <v>8053.67077511681</v>
      </c>
      <c r="F40" s="162" t="n">
        <v>7665.76636064998</v>
      </c>
      <c r="G40" s="162" t="n">
        <v>961.846146053473</v>
      </c>
      <c r="H40" s="162" t="n">
        <v>4679.86729179749</v>
      </c>
      <c r="I40" s="163" t="n">
        <v>2726.21340667538</v>
      </c>
      <c r="J40" s="163" t="n">
        <v>5013.05446977435</v>
      </c>
      <c r="K40" s="155" t="n">
        <v>24711.538634855</v>
      </c>
      <c r="L40" s="164" t="n">
        <f aca="false">SUM(C40:K40)</f>
        <v>66419.3365406629</v>
      </c>
      <c r="M40" s="165" t="n">
        <f aca="false">(L40-L36)/L36</f>
        <v>0.0232534060160556</v>
      </c>
      <c r="N40" s="182"/>
      <c r="Q40" s="106"/>
      <c r="R40" s="106"/>
      <c r="S40" s="106"/>
      <c r="T40" s="106"/>
      <c r="U40" s="106"/>
      <c r="V40" s="106"/>
      <c r="W40" s="106"/>
      <c r="X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</row>
    <row r="41" customFormat="false" ht="12.75" hidden="false" customHeight="false" outlineLevel="0" collapsed="false">
      <c r="B41" s="161" t="s">
        <v>170</v>
      </c>
      <c r="C41" s="162" t="n">
        <v>5836.56714522167</v>
      </c>
      <c r="D41" s="162" t="n">
        <v>7323.66348396299</v>
      </c>
      <c r="E41" s="162" t="n">
        <v>7029.16896130307</v>
      </c>
      <c r="F41" s="162" t="n">
        <v>8328.23101088832</v>
      </c>
      <c r="G41" s="162" t="n">
        <v>850.165862781198</v>
      </c>
      <c r="H41" s="162" t="n">
        <v>5575.10911969151</v>
      </c>
      <c r="I41" s="163" t="n">
        <v>3747.55675097353</v>
      </c>
      <c r="J41" s="163" t="n">
        <v>5428.02656465083</v>
      </c>
      <c r="K41" s="155" t="n">
        <v>26503.9755145107</v>
      </c>
      <c r="L41" s="164" t="n">
        <f aca="false">SUM(C41:K41)</f>
        <v>70622.4644139838</v>
      </c>
      <c r="M41" s="165" t="n">
        <f aca="false">(L41-L37)/L37</f>
        <v>0.0811571345882899</v>
      </c>
      <c r="N41" s="182"/>
    </row>
    <row r="42" customFormat="false" ht="12.75" hidden="false" customHeight="false" outlineLevel="0" collapsed="false">
      <c r="B42" s="161" t="s">
        <v>171</v>
      </c>
      <c r="C42" s="169" t="n">
        <v>6526.25154877159</v>
      </c>
      <c r="D42" s="169" t="n">
        <v>7977.45459797051</v>
      </c>
      <c r="E42" s="169" t="n">
        <v>8815.69411359655</v>
      </c>
      <c r="F42" s="169" t="n">
        <v>8618.36420120909</v>
      </c>
      <c r="G42" s="169" t="n">
        <v>1110.63534704668</v>
      </c>
      <c r="H42" s="169" t="n">
        <v>6949.379911919</v>
      </c>
      <c r="I42" s="166" t="n">
        <v>3622.96876457357</v>
      </c>
      <c r="J42" s="166" t="n">
        <v>5791.88671821859</v>
      </c>
      <c r="K42" s="167" t="n">
        <v>27487.8139790665</v>
      </c>
      <c r="L42" s="170" t="n">
        <f aca="false">SUM(C42:K42)</f>
        <v>76900.4491823721</v>
      </c>
      <c r="M42" s="171" t="n">
        <f aca="false">(L42-L38)/L38</f>
        <v>0.112276209275423</v>
      </c>
      <c r="N42" s="182"/>
    </row>
    <row r="43" customFormat="false" ht="12.75" hidden="false" customHeight="false" outlineLevel="0" collapsed="false">
      <c r="B43" s="161" t="s">
        <v>172</v>
      </c>
      <c r="C43" s="169" t="n">
        <v>6533.83609814813</v>
      </c>
      <c r="D43" s="169" t="n">
        <v>7605.17559697156</v>
      </c>
      <c r="E43" s="169" t="n">
        <v>9161.49487979099</v>
      </c>
      <c r="F43" s="169" t="n">
        <v>7958.81850757406</v>
      </c>
      <c r="G43" s="169" t="n">
        <v>1147.3709286063</v>
      </c>
      <c r="H43" s="169" t="n">
        <v>5435.56968486953</v>
      </c>
      <c r="I43" s="166" t="n">
        <v>3048.04857473226</v>
      </c>
      <c r="J43" s="166" t="n">
        <v>5149.52571879507</v>
      </c>
      <c r="K43" s="167" t="n">
        <v>27439.6982037757</v>
      </c>
      <c r="L43" s="170" t="n">
        <f aca="false">SUM(C43:K43)</f>
        <v>73479.5381932636</v>
      </c>
      <c r="M43" s="171" t="n">
        <f aca="false">(L43-L39)/L39</f>
        <v>0.0860059320501596</v>
      </c>
      <c r="N43" s="182"/>
    </row>
    <row r="44" customFormat="false" ht="12.75" hidden="false" customHeight="false" outlineLevel="0" collapsed="false">
      <c r="B44" s="161" t="s">
        <v>173</v>
      </c>
      <c r="C44" s="169" t="n">
        <v>6256.85559654019</v>
      </c>
      <c r="D44" s="169" t="n">
        <v>7271.030659265</v>
      </c>
      <c r="E44" s="169" t="n">
        <v>8286.14477273993</v>
      </c>
      <c r="F44" s="169" t="n">
        <v>8287.46161932864</v>
      </c>
      <c r="G44" s="169" t="n">
        <v>1111.64432029925</v>
      </c>
      <c r="H44" s="169" t="n">
        <v>5949.33902461513</v>
      </c>
      <c r="I44" s="166" t="n">
        <v>2977.07892989989</v>
      </c>
      <c r="J44" s="166" t="n">
        <v>5495.2290939222</v>
      </c>
      <c r="K44" s="167" t="n">
        <v>27912.856260505</v>
      </c>
      <c r="L44" s="170" t="n">
        <f aca="false">SUM(C44:K44)</f>
        <v>73547.6402771152</v>
      </c>
      <c r="M44" s="171" t="n">
        <f aca="false">(L44-L40)/L40</f>
        <v>0.107322718167897</v>
      </c>
      <c r="N44" s="182"/>
    </row>
    <row r="45" customFormat="false" ht="12.75" hidden="false" customHeight="false" outlineLevel="0" collapsed="false">
      <c r="B45" s="161" t="s">
        <v>174</v>
      </c>
      <c r="C45" s="169" t="n">
        <v>6708.65774615795</v>
      </c>
      <c r="D45" s="169" t="n">
        <v>7879.64509700087</v>
      </c>
      <c r="E45" s="169" t="n">
        <v>9444.32502258449</v>
      </c>
      <c r="F45" s="169" t="n">
        <v>8240.65372298624</v>
      </c>
      <c r="G45" s="169" t="n">
        <v>906.279031683212</v>
      </c>
      <c r="H45" s="169" t="n">
        <v>6252.00148709821</v>
      </c>
      <c r="I45" s="166" t="n">
        <v>2722.553748388</v>
      </c>
      <c r="J45" s="166" t="n">
        <v>5816.71951080013</v>
      </c>
      <c r="K45" s="167" t="n">
        <v>27941.3044332423</v>
      </c>
      <c r="L45" s="170" t="n">
        <f aca="false">SUM(C45:K45)</f>
        <v>75912.1397999414</v>
      </c>
      <c r="M45" s="171" t="n">
        <f aca="false">(L45-L41)/L41</f>
        <v>0.0749007476565795</v>
      </c>
      <c r="N45" s="182"/>
    </row>
    <row r="46" customFormat="false" ht="12.75" hidden="false" customHeight="false" outlineLevel="0" collapsed="false">
      <c r="B46" s="161" t="s">
        <v>175</v>
      </c>
      <c r="C46" s="162" t="n">
        <v>6003.83241639487</v>
      </c>
      <c r="D46" s="162" t="n">
        <v>7155.9644914555</v>
      </c>
      <c r="E46" s="162" t="n">
        <v>9173.36365610563</v>
      </c>
      <c r="F46" s="162" t="n">
        <v>8392.44245073876</v>
      </c>
      <c r="G46" s="162" t="n">
        <v>1414.10199494633</v>
      </c>
      <c r="H46" s="162" t="n">
        <v>6415.81198055299</v>
      </c>
      <c r="I46" s="163" t="n">
        <v>2359.96171432744</v>
      </c>
      <c r="J46" s="163" t="n">
        <v>4586.43627849655</v>
      </c>
      <c r="K46" s="155" t="n">
        <v>27016.2510846023</v>
      </c>
      <c r="L46" s="164" t="n">
        <f aca="false">SUM(C46:K46)</f>
        <v>72518.1660676204</v>
      </c>
      <c r="M46" s="165" t="n">
        <f aca="false">(L46-L42)/L42</f>
        <v>-0.0569864436598923</v>
      </c>
      <c r="N46" s="182"/>
    </row>
    <row r="47" customFormat="false" ht="12.75" hidden="false" customHeight="false" outlineLevel="0" collapsed="false">
      <c r="B47" s="161" t="s">
        <v>176</v>
      </c>
      <c r="C47" s="162" t="n">
        <v>6035.83160968412</v>
      </c>
      <c r="D47" s="162" t="n">
        <v>7449.98738087482</v>
      </c>
      <c r="E47" s="162" t="n">
        <v>10272.908091347</v>
      </c>
      <c r="F47" s="162" t="n">
        <v>8877.36428272743</v>
      </c>
      <c r="G47" s="162" t="n">
        <v>1497.3056953036</v>
      </c>
      <c r="H47" s="162" t="n">
        <v>6169.72033066488</v>
      </c>
      <c r="I47" s="163" t="n">
        <v>4042.9534271881</v>
      </c>
      <c r="J47" s="163" t="n">
        <v>5589.26521558597</v>
      </c>
      <c r="K47" s="155" t="n">
        <v>31381.7132554684</v>
      </c>
      <c r="L47" s="164" t="n">
        <f aca="false">SUM(C47:K47)</f>
        <v>81317.0492888444</v>
      </c>
      <c r="M47" s="165" t="n">
        <f aca="false">(L47-L43)/L43</f>
        <v>0.106662498000011</v>
      </c>
      <c r="N47" s="182"/>
    </row>
    <row r="48" customFormat="false" ht="12.75" hidden="false" customHeight="false" outlineLevel="0" collapsed="false">
      <c r="B48" s="161" t="s">
        <v>177</v>
      </c>
      <c r="C48" s="162" t="n">
        <v>6317.40384273003</v>
      </c>
      <c r="D48" s="162" t="n">
        <v>8276.62313763261</v>
      </c>
      <c r="E48" s="162" t="n">
        <v>10247.5217805765</v>
      </c>
      <c r="F48" s="162" t="n">
        <v>8959.45880078527</v>
      </c>
      <c r="G48" s="162" t="n">
        <v>1237.32250733595</v>
      </c>
      <c r="H48" s="162" t="n">
        <v>6314.44849153808</v>
      </c>
      <c r="I48" s="163" t="n">
        <v>3572.85807218217</v>
      </c>
      <c r="J48" s="163" t="n">
        <v>6913.97876244009</v>
      </c>
      <c r="K48" s="155" t="n">
        <v>30543.2995456759</v>
      </c>
      <c r="L48" s="164" t="n">
        <f aca="false">SUM(C48:K48)</f>
        <v>82382.9149408967</v>
      </c>
      <c r="M48" s="165" t="n">
        <f aca="false">(L48-L44)/L44</f>
        <v>0.120129954278501</v>
      </c>
      <c r="N48" s="182"/>
    </row>
    <row r="49" customFormat="false" ht="12.75" hidden="false" customHeight="false" outlineLevel="0" collapsed="false">
      <c r="B49" s="161" t="s">
        <v>178</v>
      </c>
      <c r="C49" s="162" t="n">
        <v>6670.91706540828</v>
      </c>
      <c r="D49" s="162" t="n">
        <v>8181.10991000612</v>
      </c>
      <c r="E49" s="162" t="n">
        <v>12017.6762480595</v>
      </c>
      <c r="F49" s="162" t="n">
        <v>9656.55967754314</v>
      </c>
      <c r="G49" s="162" t="n">
        <v>1345.99225494326</v>
      </c>
      <c r="H49" s="162" t="n">
        <v>6745.57512091137</v>
      </c>
      <c r="I49" s="163" t="n">
        <v>3895.25981078894</v>
      </c>
      <c r="J49" s="163" t="n">
        <v>6454.89793991021</v>
      </c>
      <c r="K49" s="155" t="n">
        <v>30027.5274924462</v>
      </c>
      <c r="L49" s="164" t="n">
        <f aca="false">SUM(C49:K49)</f>
        <v>84995.515520017</v>
      </c>
      <c r="M49" s="165" t="n">
        <f aca="false">(L49-L45)/L45</f>
        <v>0.119656431026894</v>
      </c>
      <c r="N49" s="182"/>
    </row>
    <row r="50" customFormat="false" ht="12.75" hidden="false" customHeight="false" outlineLevel="0" collapsed="false">
      <c r="B50" s="161" t="s">
        <v>179</v>
      </c>
      <c r="C50" s="169" t="n">
        <v>6758.62555204954</v>
      </c>
      <c r="D50" s="169" t="n">
        <v>7928.37350929632</v>
      </c>
      <c r="E50" s="169" t="n">
        <v>12809.9763645545</v>
      </c>
      <c r="F50" s="169" t="n">
        <v>10979.1804037076</v>
      </c>
      <c r="G50" s="169" t="n">
        <v>1473.14206504615</v>
      </c>
      <c r="H50" s="169" t="n">
        <v>7789.4070943737</v>
      </c>
      <c r="I50" s="166" t="n">
        <v>2687.23549566552</v>
      </c>
      <c r="J50" s="166" t="n">
        <v>6589.2330633303</v>
      </c>
      <c r="K50" s="167" t="n">
        <v>33215.2661234895</v>
      </c>
      <c r="L50" s="170" t="n">
        <f aca="false">SUM(C50:K50)</f>
        <v>90230.4396715131</v>
      </c>
      <c r="M50" s="171" t="n">
        <f aca="false">(L50-L46)/L46</f>
        <v>0.244246022263948</v>
      </c>
      <c r="N50" s="182"/>
    </row>
    <row r="51" customFormat="false" ht="12.75" hidden="false" customHeight="false" outlineLevel="0" collapsed="false">
      <c r="B51" s="161" t="s">
        <v>180</v>
      </c>
      <c r="C51" s="169" t="n">
        <v>6629.54450002011</v>
      </c>
      <c r="D51" s="169" t="n">
        <v>8840.99386335118</v>
      </c>
      <c r="E51" s="169" t="n">
        <v>11232.1812875403</v>
      </c>
      <c r="F51" s="169" t="n">
        <v>11200.355722034</v>
      </c>
      <c r="G51" s="169" t="n">
        <v>1512.075523916</v>
      </c>
      <c r="H51" s="169" t="n">
        <v>7876.99656837413</v>
      </c>
      <c r="I51" s="166" t="n">
        <v>3850.85404405653</v>
      </c>
      <c r="J51" s="166" t="n">
        <v>6213.06984070871</v>
      </c>
      <c r="K51" s="167" t="n">
        <v>30459.514527042</v>
      </c>
      <c r="L51" s="170" t="n">
        <f aca="false">SUM(C51:K51)</f>
        <v>87815.585877043</v>
      </c>
      <c r="M51" s="171" t="n">
        <f aca="false">(L51-L47)/L47</f>
        <v>0.0799160403018971</v>
      </c>
      <c r="N51" s="182"/>
    </row>
    <row r="52" customFormat="false" ht="12.75" hidden="false" customHeight="false" outlineLevel="0" collapsed="false">
      <c r="B52" s="161" t="s">
        <v>181</v>
      </c>
      <c r="C52" s="169" t="n">
        <v>6951.4625554104</v>
      </c>
      <c r="D52" s="169" t="n">
        <v>8256.24976505796</v>
      </c>
      <c r="E52" s="169" t="n">
        <v>9130.96794849854</v>
      </c>
      <c r="F52" s="169" t="n">
        <v>9536.6687267121</v>
      </c>
      <c r="G52" s="169" t="n">
        <v>1340.25392528605</v>
      </c>
      <c r="H52" s="169" t="n">
        <v>8195.70089079731</v>
      </c>
      <c r="I52" s="166" t="n">
        <v>4089.99153504994</v>
      </c>
      <c r="J52" s="166" t="n">
        <v>5867.19111771125</v>
      </c>
      <c r="K52" s="167" t="n">
        <v>30233.2611228975</v>
      </c>
      <c r="L52" s="170" t="n">
        <f aca="false">SUM(C52:K52)</f>
        <v>83601.7475874211</v>
      </c>
      <c r="M52" s="171" t="n">
        <f aca="false">(L52-L48)/L48</f>
        <v>0.0147947259137262</v>
      </c>
      <c r="N52" s="182"/>
    </row>
    <row r="53" customFormat="false" ht="12.75" hidden="false" customHeight="false" outlineLevel="0" collapsed="false">
      <c r="B53" s="161" t="s">
        <v>182</v>
      </c>
      <c r="C53" s="169" t="n">
        <v>6607.25646901816</v>
      </c>
      <c r="D53" s="169" t="n">
        <v>8827.4025112753</v>
      </c>
      <c r="E53" s="169" t="n">
        <v>11606.7911455571</v>
      </c>
      <c r="F53" s="169" t="n">
        <v>11150.3446641608</v>
      </c>
      <c r="G53" s="169" t="n">
        <v>1550.44969863283</v>
      </c>
      <c r="H53" s="169" t="n">
        <v>7941.27195050827</v>
      </c>
      <c r="I53" s="166" t="n">
        <v>2543.37405572407</v>
      </c>
      <c r="J53" s="166" t="n">
        <v>7129.762000709</v>
      </c>
      <c r="K53" s="167" t="n">
        <v>32908.4842263685</v>
      </c>
      <c r="L53" s="170" t="n">
        <f aca="false">SUM(C53:K53)</f>
        <v>90265.1367219539</v>
      </c>
      <c r="M53" s="171" t="n">
        <f aca="false">(L53-L49)/L49</f>
        <v>0.061998814522113</v>
      </c>
      <c r="N53" s="182"/>
    </row>
    <row r="54" customFormat="false" ht="12.75" hidden="false" customHeight="false" outlineLevel="0" collapsed="false">
      <c r="B54" s="161" t="s">
        <v>183</v>
      </c>
      <c r="C54" s="162" t="n">
        <v>7513.34541389277</v>
      </c>
      <c r="D54" s="162" t="n">
        <v>9080.71392973314</v>
      </c>
      <c r="E54" s="162" t="n">
        <v>11742.4146126001</v>
      </c>
      <c r="F54" s="162" t="n">
        <v>9813.63999397</v>
      </c>
      <c r="G54" s="162" t="n">
        <v>1486.86375113099</v>
      </c>
      <c r="H54" s="162" t="n">
        <v>7769.91658011546</v>
      </c>
      <c r="I54" s="163" t="n">
        <v>3930.15158898833</v>
      </c>
      <c r="J54" s="163" t="n">
        <v>6072.20391716153</v>
      </c>
      <c r="K54" s="155" t="n">
        <v>33679.4153120073</v>
      </c>
      <c r="L54" s="164" t="n">
        <f aca="false">SUM(C54:K54)</f>
        <v>91088.6650995997</v>
      </c>
      <c r="M54" s="165" t="n">
        <f aca="false">(L54-L50)/L50</f>
        <v>0.00951148449692811</v>
      </c>
      <c r="N54" s="182"/>
    </row>
    <row r="55" customFormat="false" ht="12.75" hidden="false" customHeight="false" outlineLevel="0" collapsed="false">
      <c r="B55" s="161" t="s">
        <v>184</v>
      </c>
      <c r="C55" s="162" t="n">
        <v>7995.72750864353</v>
      </c>
      <c r="D55" s="162" t="n">
        <v>8693.8866591222</v>
      </c>
      <c r="E55" s="162" t="n">
        <v>12788.3692021327</v>
      </c>
      <c r="F55" s="162" t="n">
        <v>11622.1704335083</v>
      </c>
      <c r="G55" s="162" t="n">
        <v>1711.26753018811</v>
      </c>
      <c r="H55" s="162" t="n">
        <v>9022.14372228342</v>
      </c>
      <c r="I55" s="163" t="n">
        <v>3567.92315837511</v>
      </c>
      <c r="J55" s="163" t="n">
        <v>7487.97670050553</v>
      </c>
      <c r="K55" s="155" t="n">
        <v>32381.8017747437</v>
      </c>
      <c r="L55" s="164" t="n">
        <f aca="false">SUM(C55:K55)</f>
        <v>95271.2666895026</v>
      </c>
      <c r="M55" s="165" t="n">
        <f aca="false">(L55-L51)/L51</f>
        <v>0.0849015665954651</v>
      </c>
      <c r="N55" s="182"/>
    </row>
    <row r="56" customFormat="false" ht="12.75" hidden="false" customHeight="false" outlineLevel="0" collapsed="false">
      <c r="B56" s="161" t="s">
        <v>185</v>
      </c>
      <c r="C56" s="162" t="n">
        <v>7830.11054150534</v>
      </c>
      <c r="D56" s="162" t="n">
        <v>8797.49775231472</v>
      </c>
      <c r="E56" s="162" t="n">
        <v>13234.6295476114</v>
      </c>
      <c r="F56" s="162" t="n">
        <v>12042.7077276948</v>
      </c>
      <c r="G56" s="162" t="n">
        <v>1381.07537884372</v>
      </c>
      <c r="H56" s="162" t="n">
        <v>8943.03413624087</v>
      </c>
      <c r="I56" s="163" t="n">
        <v>3562.46866245079</v>
      </c>
      <c r="J56" s="163" t="n">
        <v>7395.70478688365</v>
      </c>
      <c r="K56" s="155" t="n">
        <v>34642.068627438</v>
      </c>
      <c r="L56" s="164" t="n">
        <f aca="false">SUM(C56:K56)</f>
        <v>97829.2971609834</v>
      </c>
      <c r="M56" s="165" t="n">
        <f aca="false">(L56-L52)/L52</f>
        <v>0.170182442163482</v>
      </c>
      <c r="N56" s="182"/>
    </row>
    <row r="57" customFormat="false" ht="12.75" hidden="false" customHeight="false" outlineLevel="0" collapsed="false">
      <c r="B57" s="161" t="s">
        <v>186</v>
      </c>
      <c r="C57" s="162" t="n">
        <v>7852.11713936999</v>
      </c>
      <c r="D57" s="162" t="n">
        <v>10050.1171439413</v>
      </c>
      <c r="E57" s="162" t="n">
        <v>11906.8140755417</v>
      </c>
      <c r="F57" s="162" t="n">
        <v>10286.3638651324</v>
      </c>
      <c r="G57" s="162" t="n">
        <v>1395.51406743092</v>
      </c>
      <c r="H57" s="162" t="n">
        <v>9065.80113710585</v>
      </c>
      <c r="I57" s="163" t="n">
        <v>2412.09241698468</v>
      </c>
      <c r="J57" s="163" t="n">
        <v>7605.46336602338</v>
      </c>
      <c r="K57" s="155" t="n">
        <v>33815.6914665176</v>
      </c>
      <c r="L57" s="164" t="n">
        <f aca="false">SUM(C57:K57)</f>
        <v>94389.9746780478</v>
      </c>
      <c r="M57" s="165" t="n">
        <f aca="false">(L57-L53)/L53</f>
        <v>0.0456969114088834</v>
      </c>
      <c r="N57" s="182"/>
    </row>
    <row r="58" customFormat="false" ht="12.75" hidden="false" customHeight="false" outlineLevel="0" collapsed="false">
      <c r="B58" s="161" t="s">
        <v>187</v>
      </c>
      <c r="C58" s="169" t="n">
        <v>6925.19093514036</v>
      </c>
      <c r="D58" s="169" t="n">
        <v>10603.5991951365</v>
      </c>
      <c r="E58" s="169" t="n">
        <v>12962.3221101296</v>
      </c>
      <c r="F58" s="169" t="n">
        <v>10198.0024011971</v>
      </c>
      <c r="G58" s="169" t="n">
        <v>1784.07733426935</v>
      </c>
      <c r="H58" s="169" t="n">
        <v>7964.90766940843</v>
      </c>
      <c r="I58" s="166" t="n">
        <v>3061.82900004551</v>
      </c>
      <c r="J58" s="166" t="n">
        <v>7047.85679152185</v>
      </c>
      <c r="K58" s="167" t="n">
        <v>32913.4409303574</v>
      </c>
      <c r="L58" s="170" t="n">
        <f aca="false">SUM(C58:K58)</f>
        <v>93461.2263672062</v>
      </c>
      <c r="M58" s="171" t="n">
        <f aca="false">(L58-L54)/L54</f>
        <v>0.0260467234316392</v>
      </c>
      <c r="N58" s="182"/>
    </row>
    <row r="59" customFormat="false" ht="12.75" hidden="false" customHeight="false" outlineLevel="0" collapsed="false">
      <c r="A59" s="173"/>
      <c r="B59" s="161" t="s">
        <v>188</v>
      </c>
      <c r="C59" s="169" t="n">
        <v>7203.99087987884</v>
      </c>
      <c r="D59" s="169" t="n">
        <v>8977.84205143655</v>
      </c>
      <c r="E59" s="169" t="n">
        <v>11398.4363793461</v>
      </c>
      <c r="F59" s="169" t="n">
        <v>8933.41013445616</v>
      </c>
      <c r="G59" s="169" t="n">
        <v>1615.05160475159</v>
      </c>
      <c r="H59" s="169" t="n">
        <v>7988.53033037637</v>
      </c>
      <c r="I59" s="166" t="n">
        <v>3590.05862394731</v>
      </c>
      <c r="J59" s="166" t="n">
        <v>5838.70321963254</v>
      </c>
      <c r="K59" s="167" t="n">
        <v>30440.1069150224</v>
      </c>
      <c r="L59" s="170" t="n">
        <f aca="false">SUM(C59:K59)</f>
        <v>85986.1301388479</v>
      </c>
      <c r="M59" s="171" t="n">
        <f aca="false">(L59-L55)/L55</f>
        <v>-0.0974599884445303</v>
      </c>
      <c r="N59" s="182"/>
    </row>
    <row r="60" customFormat="false" ht="13.5" hidden="false" customHeight="true" outlineLevel="0" collapsed="false">
      <c r="A60" s="173"/>
      <c r="B60" s="161" t="s">
        <v>189</v>
      </c>
      <c r="C60" s="169" t="n">
        <v>6243.09367009209</v>
      </c>
      <c r="D60" s="169" t="n">
        <v>9187.19787445019</v>
      </c>
      <c r="E60" s="169" t="n">
        <v>9615.06120196701</v>
      </c>
      <c r="F60" s="169" t="n">
        <v>9030.27004039052</v>
      </c>
      <c r="G60" s="169" t="n">
        <v>1396.33168996215</v>
      </c>
      <c r="H60" s="169" t="n">
        <v>7661.49196393946</v>
      </c>
      <c r="I60" s="166" t="n">
        <v>3700.57370101147</v>
      </c>
      <c r="J60" s="166" t="n">
        <v>7193.37930955596</v>
      </c>
      <c r="K60" s="167" t="n">
        <v>33073.6267517241</v>
      </c>
      <c r="L60" s="170" t="n">
        <f aca="false">SUM(C60:K60)</f>
        <v>87101.0262030929</v>
      </c>
      <c r="M60" s="171" t="n">
        <f aca="false">(L60-L56)/L56</f>
        <v>-0.109663171148379</v>
      </c>
      <c r="N60" s="182"/>
    </row>
    <row r="61" customFormat="false" ht="12.75" hidden="false" customHeight="false" outlineLevel="0" collapsed="false">
      <c r="A61" s="173"/>
      <c r="B61" s="161" t="s">
        <v>190</v>
      </c>
      <c r="C61" s="169" t="n">
        <v>6756.82604109721</v>
      </c>
      <c r="D61" s="169" t="n">
        <v>8186.45672957578</v>
      </c>
      <c r="E61" s="169" t="n">
        <v>9813.21123013855</v>
      </c>
      <c r="F61" s="169" t="n">
        <v>8461.4137296242</v>
      </c>
      <c r="G61" s="169" t="n">
        <v>1331.70085737028</v>
      </c>
      <c r="H61" s="169" t="n">
        <v>7054.04990757259</v>
      </c>
      <c r="I61" s="166" t="n">
        <v>2764.42098841456</v>
      </c>
      <c r="J61" s="166" t="n">
        <v>5998.97233821427</v>
      </c>
      <c r="K61" s="167" t="n">
        <v>29135.2840444858</v>
      </c>
      <c r="L61" s="170" t="n">
        <f aca="false">SUM(C61:K61)</f>
        <v>79502.3358664932</v>
      </c>
      <c r="M61" s="171" t="n">
        <f aca="false">(L61-L57)/L57</f>
        <v>-0.157724788700648</v>
      </c>
      <c r="N61" s="182"/>
    </row>
    <row r="62" customFormat="false" ht="12.75" hidden="false" customHeight="false" outlineLevel="0" collapsed="false">
      <c r="A62" s="173"/>
      <c r="B62" s="161" t="s">
        <v>191</v>
      </c>
      <c r="C62" s="162" t="n">
        <v>6691.15029207539</v>
      </c>
      <c r="D62" s="162" t="n">
        <v>7870.46518196335</v>
      </c>
      <c r="E62" s="162" t="n">
        <v>9520.94527737501</v>
      </c>
      <c r="F62" s="162" t="n">
        <v>7181.77614770641</v>
      </c>
      <c r="G62" s="162" t="n">
        <v>1195.92382095533</v>
      </c>
      <c r="H62" s="162" t="n">
        <v>6358.92255234612</v>
      </c>
      <c r="I62" s="163" t="n">
        <v>2559.68211667687</v>
      </c>
      <c r="J62" s="163" t="n">
        <v>5633.94711189626</v>
      </c>
      <c r="K62" s="155" t="n">
        <v>27022.0930893971</v>
      </c>
      <c r="L62" s="164" t="n">
        <f aca="false">SUM(C62:K62)</f>
        <v>74034.9055903919</v>
      </c>
      <c r="M62" s="165" t="n">
        <f aca="false">(L62-L58)/L58</f>
        <v>-0.207854332025228</v>
      </c>
      <c r="N62" s="182"/>
    </row>
    <row r="63" customFormat="false" ht="12.75" hidden="false" customHeight="false" outlineLevel="0" collapsed="false">
      <c r="A63" s="173"/>
      <c r="B63" s="161" t="s">
        <v>192</v>
      </c>
      <c r="C63" s="162" t="n">
        <v>6305.64475231019</v>
      </c>
      <c r="D63" s="162" t="n">
        <v>8435.92372550092</v>
      </c>
      <c r="E63" s="162" t="n">
        <v>9300.54731083244</v>
      </c>
      <c r="F63" s="162" t="n">
        <v>8313.95381684716</v>
      </c>
      <c r="G63" s="162" t="n">
        <v>1127.66320386938</v>
      </c>
      <c r="H63" s="162" t="n">
        <v>5745.79087780423</v>
      </c>
      <c r="I63" s="163" t="n">
        <v>2480.31528470263</v>
      </c>
      <c r="J63" s="163" t="n">
        <v>5850.47328384078</v>
      </c>
      <c r="K63" s="155" t="n">
        <v>26551.524669296</v>
      </c>
      <c r="L63" s="164" t="n">
        <f aca="false">SUM(C63:K63)</f>
        <v>74111.8369250037</v>
      </c>
      <c r="M63" s="165" t="n">
        <f aca="false">(L63-L59)/L59</f>
        <v>-0.138095448587695</v>
      </c>
      <c r="N63" s="182"/>
    </row>
    <row r="64" customFormat="false" ht="12.75" hidden="false" customHeight="true" outlineLevel="0" collapsed="false">
      <c r="B64" s="161" t="s">
        <v>193</v>
      </c>
      <c r="C64" s="162" t="n">
        <v>6086.7429147143</v>
      </c>
      <c r="D64" s="162" t="n">
        <v>7867.0089006556</v>
      </c>
      <c r="E64" s="162" t="n">
        <v>10079.4118056501</v>
      </c>
      <c r="F64" s="162" t="n">
        <v>8740.24728460985</v>
      </c>
      <c r="G64" s="162" t="n">
        <v>1435.40896429086</v>
      </c>
      <c r="H64" s="162" t="n">
        <v>6649.32852350292</v>
      </c>
      <c r="I64" s="163" t="n">
        <v>2408.24456029395</v>
      </c>
      <c r="J64" s="163" t="n">
        <v>5924.94340785878</v>
      </c>
      <c r="K64" s="155" t="n">
        <v>27835.89885035</v>
      </c>
      <c r="L64" s="164" t="n">
        <f aca="false">SUM(C64:K64)</f>
        <v>77027.2352119264</v>
      </c>
      <c r="M64" s="165" t="n">
        <f aca="false">(L64-L60)/L60</f>
        <v>-0.115656398441019</v>
      </c>
      <c r="N64" s="182"/>
    </row>
    <row r="65" customFormat="false" ht="12.75" hidden="false" customHeight="false" outlineLevel="0" collapsed="false">
      <c r="B65" s="161" t="s">
        <v>194</v>
      </c>
      <c r="C65" s="162" t="n">
        <v>6260.28234745671</v>
      </c>
      <c r="D65" s="162" t="n">
        <v>7046.55626121524</v>
      </c>
      <c r="E65" s="162" t="n">
        <v>8679.20173117299</v>
      </c>
      <c r="F65" s="162" t="n">
        <v>7439.56426820569</v>
      </c>
      <c r="G65" s="162" t="n">
        <v>1098.17229666816</v>
      </c>
      <c r="H65" s="162" t="n">
        <v>6915.83150815862</v>
      </c>
      <c r="I65" s="163" t="n">
        <v>3345.52750803053</v>
      </c>
      <c r="J65" s="163" t="n">
        <v>6267.5925648481</v>
      </c>
      <c r="K65" s="155" t="n">
        <v>26011.3390984176</v>
      </c>
      <c r="L65" s="164" t="n">
        <f aca="false">SUM(C65:K65)</f>
        <v>73064.0675841736</v>
      </c>
      <c r="M65" s="165" t="n">
        <f aca="false">(L65-L61)/L61</f>
        <v>-0.080982127281534</v>
      </c>
      <c r="N65" s="182"/>
    </row>
    <row r="66" customFormat="false" ht="12.75" hidden="false" customHeight="false" outlineLevel="0" collapsed="false">
      <c r="B66" s="161" t="s">
        <v>243</v>
      </c>
      <c r="C66" s="169" t="n">
        <v>6288.54351651439</v>
      </c>
      <c r="D66" s="169" t="n">
        <v>7839.82425288326</v>
      </c>
      <c r="E66" s="169" t="n">
        <v>7838.31051471234</v>
      </c>
      <c r="F66" s="169" t="n">
        <v>8324.44659971489</v>
      </c>
      <c r="G66" s="169" t="n">
        <v>1339.64841811438</v>
      </c>
      <c r="H66" s="169" t="n">
        <v>5714.66234981022</v>
      </c>
      <c r="I66" s="166" t="n">
        <v>2434.89036453223</v>
      </c>
      <c r="J66" s="166" t="n">
        <v>5946.43567283315</v>
      </c>
      <c r="K66" s="167" t="n">
        <v>27130.7386886641</v>
      </c>
      <c r="L66" s="170" t="n">
        <f aca="false">SUM(C66:K66)</f>
        <v>72857.500377779</v>
      </c>
      <c r="M66" s="171" t="n">
        <f aca="false">(L66-L62)/L62</f>
        <v>-0.0159033796723806</v>
      </c>
      <c r="N66" s="182"/>
    </row>
    <row r="67" customFormat="false" ht="12.75" hidden="false" customHeight="false" outlineLevel="0" collapsed="false">
      <c r="B67" s="161" t="s">
        <v>244</v>
      </c>
      <c r="C67" s="169" t="n">
        <v>6051.16876141962</v>
      </c>
      <c r="D67" s="169" t="n">
        <v>8013.77613604918</v>
      </c>
      <c r="E67" s="169" t="n">
        <v>8746.56636129188</v>
      </c>
      <c r="F67" s="169" t="n">
        <v>8535.76123560641</v>
      </c>
      <c r="G67" s="169" t="n">
        <v>1316.09403223369</v>
      </c>
      <c r="H67" s="169" t="n">
        <v>6434.77043564488</v>
      </c>
      <c r="I67" s="166" t="n">
        <v>3039.97905706672</v>
      </c>
      <c r="J67" s="166" t="n">
        <v>5126.88283477992</v>
      </c>
      <c r="K67" s="167" t="n">
        <v>27950.1421094346</v>
      </c>
      <c r="L67" s="170" t="n">
        <f aca="false">SUM(C67:K67)</f>
        <v>75215.1409635269</v>
      </c>
      <c r="M67" s="171" t="n">
        <f aca="false">(L67-L63)/L63</f>
        <v>0.0148870151422598</v>
      </c>
      <c r="N67" s="182"/>
    </row>
    <row r="68" customFormat="false" ht="12.75" hidden="false" customHeight="false" outlineLevel="0" collapsed="false">
      <c r="B68" s="161" t="s">
        <v>245</v>
      </c>
      <c r="C68" s="169" t="n">
        <v>6360.91004483809</v>
      </c>
      <c r="D68" s="169" t="n">
        <v>7915.64556226182</v>
      </c>
      <c r="E68" s="169" t="n">
        <v>9152.83816715198</v>
      </c>
      <c r="F68" s="169" t="n">
        <v>7905.57489383006</v>
      </c>
      <c r="G68" s="169" t="n">
        <v>1203.92432246078</v>
      </c>
      <c r="H68" s="169" t="n">
        <v>6231.50471966222</v>
      </c>
      <c r="I68" s="166" t="n">
        <v>3914.36412098965</v>
      </c>
      <c r="J68" s="166" t="n">
        <v>5193.91552936112</v>
      </c>
      <c r="K68" s="167" t="n">
        <v>27100.0696287374</v>
      </c>
      <c r="L68" s="170" t="n">
        <f aca="false">SUM(C68:K68)</f>
        <v>74978.7469892932</v>
      </c>
      <c r="M68" s="171" t="n">
        <f aca="false">(L68-L64)/L64</f>
        <v>-0.0265943366264823</v>
      </c>
      <c r="N68" s="182"/>
    </row>
    <row r="69" customFormat="false" ht="12.75" hidden="false" customHeight="false" outlineLevel="0" collapsed="false">
      <c r="B69" s="161" t="s">
        <v>246</v>
      </c>
      <c r="C69" s="169" t="n">
        <v>6411.93834216142</v>
      </c>
      <c r="D69" s="169" t="n">
        <v>7168.79612675562</v>
      </c>
      <c r="E69" s="169" t="n">
        <v>8626.71520745669</v>
      </c>
      <c r="F69" s="169" t="n">
        <v>8505.54468237254</v>
      </c>
      <c r="G69" s="169" t="n">
        <v>1429.81112854212</v>
      </c>
      <c r="H69" s="169" t="n">
        <v>6439.77352409061</v>
      </c>
      <c r="I69" s="166" t="n">
        <v>4025.30055848941</v>
      </c>
      <c r="J69" s="166" t="n">
        <v>5651.11102246353</v>
      </c>
      <c r="K69" s="167" t="n">
        <v>27831.5292707979</v>
      </c>
      <c r="L69" s="170" t="n">
        <f aca="false">SUM(C69:K69)</f>
        <v>76090.5198631299</v>
      </c>
      <c r="M69" s="171" t="n">
        <f aca="false">(L69-L65)/L65</f>
        <v>0.0414218969600839</v>
      </c>
      <c r="N69" s="182"/>
    </row>
    <row r="70" customFormat="false" ht="12.75" hidden="false" customHeight="false" outlineLevel="0" collapsed="false">
      <c r="B70" s="161" t="s">
        <v>247</v>
      </c>
      <c r="C70" s="162" t="n">
        <v>6783.48551072386</v>
      </c>
      <c r="D70" s="162" t="n">
        <v>7544.61242086741</v>
      </c>
      <c r="E70" s="162" t="n">
        <v>8107.70180101347</v>
      </c>
      <c r="F70" s="162" t="n">
        <v>7953.27587331857</v>
      </c>
      <c r="G70" s="162" t="n">
        <v>1245.57825658442</v>
      </c>
      <c r="H70" s="162" t="n">
        <v>6020.37196975965</v>
      </c>
      <c r="I70" s="163" t="n">
        <v>3447.33688999222</v>
      </c>
      <c r="J70" s="163" t="n">
        <v>6588.70005709839</v>
      </c>
      <c r="K70" s="155" t="n">
        <v>27144.3867923531</v>
      </c>
      <c r="L70" s="164" t="n">
        <f aca="false">SUM(C70:K70)</f>
        <v>74835.4495717111</v>
      </c>
      <c r="M70" s="165" t="n">
        <f aca="false">(L70-L66)/L66</f>
        <v>0.0271481890495294</v>
      </c>
      <c r="N70" s="182"/>
    </row>
    <row r="71" customFormat="false" ht="12.75" hidden="false" customHeight="false" outlineLevel="0" collapsed="false">
      <c r="B71" s="161" t="s">
        <v>248</v>
      </c>
      <c r="C71" s="162" t="n">
        <v>6037.78357079491</v>
      </c>
      <c r="D71" s="162" t="n">
        <v>7824.51203296531</v>
      </c>
      <c r="E71" s="162" t="n">
        <v>7680.68071775963</v>
      </c>
      <c r="F71" s="162" t="n">
        <v>7749.25170809487</v>
      </c>
      <c r="G71" s="162" t="n">
        <v>1436.63433875573</v>
      </c>
      <c r="H71" s="162" t="n">
        <v>6069.59653280067</v>
      </c>
      <c r="I71" s="163" t="n">
        <v>2647.12685085847</v>
      </c>
      <c r="J71" s="163" t="n">
        <v>5905.2468765238</v>
      </c>
      <c r="K71" s="155" t="n">
        <v>26508.949839709</v>
      </c>
      <c r="L71" s="164" t="n">
        <f aca="false">SUM(C71:K71)</f>
        <v>71859.7824682624</v>
      </c>
      <c r="M71" s="165" t="n">
        <f aca="false">(L71-L67)/L67</f>
        <v>-0.0446101470034019</v>
      </c>
      <c r="N71" s="182"/>
    </row>
    <row r="72" customFormat="false" ht="12.75" hidden="false" customHeight="false" outlineLevel="0" collapsed="false">
      <c r="B72" s="161" t="s">
        <v>249</v>
      </c>
      <c r="C72" s="162" t="n">
        <v>6551.30307422288</v>
      </c>
      <c r="D72" s="162" t="n">
        <v>6675.88900364902</v>
      </c>
      <c r="E72" s="162" t="n">
        <v>8105.78986592501</v>
      </c>
      <c r="F72" s="162" t="n">
        <v>7987.2875861284</v>
      </c>
      <c r="G72" s="162" t="n">
        <v>1138.04215579724</v>
      </c>
      <c r="H72" s="162" t="n">
        <v>6073.53805263791</v>
      </c>
      <c r="I72" s="163" t="n">
        <v>2488.0742077266</v>
      </c>
      <c r="J72" s="163" t="n">
        <v>4708.59426792141</v>
      </c>
      <c r="K72" s="155" t="n">
        <v>27897.384373861</v>
      </c>
      <c r="L72" s="164" t="n">
        <f aca="false">SUM(C72:K72)</f>
        <v>71625.9025878695</v>
      </c>
      <c r="M72" s="165" t="n">
        <f aca="false">(L72-L68)/L68</f>
        <v>-0.0447172637054402</v>
      </c>
      <c r="N72" s="182"/>
    </row>
    <row r="73" customFormat="false" ht="12.75" hidden="false" customHeight="false" outlineLevel="0" collapsed="false">
      <c r="B73" s="161" t="s">
        <v>250</v>
      </c>
      <c r="C73" s="162" t="n">
        <v>6579.82958888397</v>
      </c>
      <c r="D73" s="162" t="n">
        <v>8156.65236586678</v>
      </c>
      <c r="E73" s="162" t="n">
        <v>7188.31893900189</v>
      </c>
      <c r="F73" s="162" t="n">
        <v>7348.8633147211</v>
      </c>
      <c r="G73" s="162" t="n">
        <v>1526.82665455866</v>
      </c>
      <c r="H73" s="162" t="n">
        <v>6669.16082487221</v>
      </c>
      <c r="I73" s="163" t="n">
        <v>2986.17102766133</v>
      </c>
      <c r="J73" s="163" t="n">
        <v>5278.42134888068</v>
      </c>
      <c r="K73" s="155" t="n">
        <v>26141.7420511956</v>
      </c>
      <c r="L73" s="164" t="n">
        <f aca="false">SUM(C73:K73)</f>
        <v>71875.9861156423</v>
      </c>
      <c r="M73" s="165" t="n">
        <f aca="false">(L73-L69)/L69</f>
        <v>-0.0553884209894823</v>
      </c>
    </row>
    <row r="74" customFormat="false" ht="12.75" hidden="false" customHeight="false" outlineLevel="0" collapsed="false">
      <c r="B74" s="161" t="str">
        <f aca="false">EXPT_VL!B74</f>
        <v>2012:1</v>
      </c>
      <c r="C74" s="169" t="n">
        <v>6566.50437469667</v>
      </c>
      <c r="D74" s="169" t="n">
        <v>7719.11416329293</v>
      </c>
      <c r="E74" s="169" t="n">
        <v>7234.6589033247</v>
      </c>
      <c r="F74" s="169" t="n">
        <v>7850.00639740015</v>
      </c>
      <c r="G74" s="169" t="n">
        <v>1383.31491067952</v>
      </c>
      <c r="H74" s="169" t="n">
        <v>6290.05816380911</v>
      </c>
      <c r="I74" s="166" t="n">
        <v>3297.09035641256</v>
      </c>
      <c r="J74" s="166" t="n">
        <v>4737.61209781632</v>
      </c>
      <c r="K74" s="167" t="n">
        <v>27220.5660941688</v>
      </c>
      <c r="L74" s="170" t="n">
        <f aca="false">SUM(C74:K74)</f>
        <v>72298.9254616008</v>
      </c>
      <c r="M74" s="171" t="n">
        <f aca="false">(L74-L70)/L70</f>
        <v>-0.0338946866041036</v>
      </c>
    </row>
    <row r="75" customFormat="false" ht="12.75" hidden="false" customHeight="false" outlineLevel="0" collapsed="false">
      <c r="B75" s="161" t="str">
        <f aca="false">EXPT_VL!B75</f>
        <v>2012:2</v>
      </c>
      <c r="C75" s="169" t="n">
        <v>6078.39204586875</v>
      </c>
      <c r="D75" s="169" t="n">
        <v>6668.20712568422</v>
      </c>
      <c r="E75" s="169" t="n">
        <v>7775.39913847977</v>
      </c>
      <c r="F75" s="169" t="n">
        <v>7329.05163957501</v>
      </c>
      <c r="G75" s="169" t="n">
        <v>1349.93199994684</v>
      </c>
      <c r="H75" s="169" t="n">
        <v>6311.91974089053</v>
      </c>
      <c r="I75" s="166" t="n">
        <v>2449.3453946774</v>
      </c>
      <c r="J75" s="166" t="n">
        <v>4560.4497751072</v>
      </c>
      <c r="K75" s="167" t="n">
        <v>26838.5696786857</v>
      </c>
      <c r="L75" s="170" t="n">
        <f aca="false">SUM(C75:K75)</f>
        <v>69361.2665389154</v>
      </c>
      <c r="M75" s="171" t="n">
        <f aca="false">(L75-L71)/L71</f>
        <v>-0.0347693221928479</v>
      </c>
    </row>
    <row r="76" customFormat="false" ht="12.75" hidden="false" customHeight="true" outlineLevel="0" collapsed="false">
      <c r="B76" s="161" t="str">
        <f aca="false">EXPT_VL!B76</f>
        <v>2012:3</v>
      </c>
      <c r="C76" s="169" t="n">
        <v>6096.69816634594</v>
      </c>
      <c r="D76" s="169" t="n">
        <v>7171.48401895001</v>
      </c>
      <c r="E76" s="169" t="n">
        <v>7179.13995277433</v>
      </c>
      <c r="F76" s="169" t="n">
        <v>7059.96846174269</v>
      </c>
      <c r="G76" s="169" t="n">
        <v>1044.12557548457</v>
      </c>
      <c r="H76" s="169" t="n">
        <v>5752.10161636464</v>
      </c>
      <c r="I76" s="166" t="n">
        <v>2397.3062743161</v>
      </c>
      <c r="J76" s="166" t="n">
        <v>4850.94138766443</v>
      </c>
      <c r="K76" s="167" t="n">
        <v>26648.4390020515</v>
      </c>
      <c r="L76" s="170" t="n">
        <f aca="false">SUM(C76:K76)</f>
        <v>68200.2044556942</v>
      </c>
      <c r="M76" s="171" t="n">
        <f aca="false">(L76-L72)/L72</f>
        <v>-0.0478276434698005</v>
      </c>
    </row>
    <row r="77" customFormat="false" ht="12.75" hidden="false" customHeight="false" outlineLevel="0" collapsed="false">
      <c r="B77" s="161" t="str">
        <f aca="false">EXPT_VL!B77</f>
        <v>2012:4</v>
      </c>
      <c r="C77" s="169" t="n">
        <v>5859.79128770246</v>
      </c>
      <c r="D77" s="169" t="n">
        <v>6539.83123677784</v>
      </c>
      <c r="E77" s="169" t="n">
        <v>7285.08157575786</v>
      </c>
      <c r="F77" s="169" t="n">
        <v>7238.33400002042</v>
      </c>
      <c r="G77" s="169" t="n">
        <v>1252.09423391455</v>
      </c>
      <c r="H77" s="169" t="n">
        <v>5091.49753510349</v>
      </c>
      <c r="I77" s="166" t="n">
        <v>2203.25300281051</v>
      </c>
      <c r="J77" s="166" t="n">
        <v>3855.19549478107</v>
      </c>
      <c r="K77" s="167" t="n">
        <v>25227.9907013705</v>
      </c>
      <c r="L77" s="170" t="n">
        <f aca="false">SUM(C77:K77)</f>
        <v>64553.0690682387</v>
      </c>
      <c r="M77" s="171" t="n">
        <f aca="false">(L77-L73)/L73</f>
        <v>-0.101882665451318</v>
      </c>
    </row>
    <row r="78" customFormat="false" ht="12.75" hidden="false" customHeight="false" outlineLevel="0" collapsed="false">
      <c r="B78" s="161" t="str">
        <f aca="false">EXPT_VL!B78</f>
        <v>2013:1</v>
      </c>
      <c r="C78" s="162" t="n">
        <v>6023.91104629973</v>
      </c>
      <c r="D78" s="162" t="n">
        <v>6218.5673728751</v>
      </c>
      <c r="E78" s="162" t="n">
        <v>7253.48659439897</v>
      </c>
      <c r="F78" s="162" t="n">
        <v>7511.88084443018</v>
      </c>
      <c r="G78" s="162" t="n">
        <v>1254.49130507102</v>
      </c>
      <c r="H78" s="162" t="n">
        <v>5254.09733625633</v>
      </c>
      <c r="I78" s="163" t="n">
        <v>2541.51179366398</v>
      </c>
      <c r="J78" s="163" t="n">
        <v>4122.42912003678</v>
      </c>
      <c r="K78" s="155" t="n">
        <v>24572.4250025761</v>
      </c>
      <c r="L78" s="164" t="n">
        <f aca="false">SUM(C78:K78)</f>
        <v>64752.8004156082</v>
      </c>
      <c r="M78" s="165" t="n">
        <f aca="false">(L78-L74)/L74</f>
        <v>-0.104373958503718</v>
      </c>
    </row>
    <row r="79" customFormat="false" ht="12.75" hidden="false" customHeight="false" outlineLevel="0" collapsed="false">
      <c r="B79" s="161" t="str">
        <f aca="false">EXPT_VL!B79</f>
        <v>2013:2</v>
      </c>
      <c r="C79" s="162" t="n">
        <v>6466.15193484049</v>
      </c>
      <c r="D79" s="162" t="n">
        <v>6541.82953098771</v>
      </c>
      <c r="E79" s="162" t="n">
        <v>6625.72561956871</v>
      </c>
      <c r="F79" s="162" t="n">
        <v>7374.16643920668</v>
      </c>
      <c r="G79" s="162" t="n">
        <v>963.847062044904</v>
      </c>
      <c r="H79" s="162" t="n">
        <v>5482.11505014784</v>
      </c>
      <c r="I79" s="163" t="n">
        <v>2136.34087468321</v>
      </c>
      <c r="J79" s="163" t="n">
        <v>4601.99127288222</v>
      </c>
      <c r="K79" s="155" t="n">
        <v>23426.1247611839</v>
      </c>
      <c r="L79" s="164" t="n">
        <f aca="false">SUM(C79:K79)</f>
        <v>63618.2925455457</v>
      </c>
      <c r="M79" s="165" t="n">
        <f aca="false">(L79-L75)/L75</f>
        <v>-0.0827979977866702</v>
      </c>
    </row>
    <row r="80" customFormat="false" ht="12.75" hidden="false" customHeight="false" outlineLevel="0" collapsed="false">
      <c r="B80" s="161" t="str">
        <f aca="false">EXPT_VL!B80</f>
        <v>2013:3</v>
      </c>
      <c r="C80" s="162" t="n">
        <v>6046.7817863315</v>
      </c>
      <c r="D80" s="162" t="n">
        <v>6648.86074370306</v>
      </c>
      <c r="E80" s="162" t="n">
        <v>6824.39794055266</v>
      </c>
      <c r="F80" s="162" t="n">
        <v>7778.03196110921</v>
      </c>
      <c r="G80" s="162" t="n">
        <v>1466.45641332507</v>
      </c>
      <c r="H80" s="162" t="n">
        <v>5020.4236854568</v>
      </c>
      <c r="I80" s="163" t="n">
        <v>2560.31232088718</v>
      </c>
      <c r="J80" s="163" t="n">
        <v>4445.05628822466</v>
      </c>
      <c r="K80" s="155" t="n">
        <v>25583.9313450711</v>
      </c>
      <c r="L80" s="164" t="n">
        <f aca="false">SUM(C80:K80)</f>
        <v>66374.2524846613</v>
      </c>
      <c r="M80" s="165" t="n">
        <f aca="false">(L80-L76)/L76</f>
        <v>-0.0267734090477564</v>
      </c>
    </row>
    <row r="81" customFormat="false" ht="12.75" hidden="false" customHeight="false" outlineLevel="0" collapsed="false">
      <c r="B81" s="161" t="str">
        <f aca="false">EXPT_VL!B81</f>
        <v>2013:4</v>
      </c>
      <c r="C81" s="162" t="n">
        <v>5600.61989077213</v>
      </c>
      <c r="D81" s="162" t="n">
        <v>7370.16133024938</v>
      </c>
      <c r="E81" s="162" t="n">
        <v>6732.4137575706</v>
      </c>
      <c r="F81" s="162" t="n">
        <v>7668.7007825782</v>
      </c>
      <c r="G81" s="162" t="n">
        <v>1250.23576224298</v>
      </c>
      <c r="H81" s="162" t="n">
        <v>4748.92345585229</v>
      </c>
      <c r="I81" s="163" t="n">
        <v>2972.72122875274</v>
      </c>
      <c r="J81" s="163" t="n">
        <v>4548.52658095389</v>
      </c>
      <c r="K81" s="155" t="n">
        <v>24470.9752973481</v>
      </c>
      <c r="L81" s="164" t="n">
        <f aca="false">SUM(C81:K81)</f>
        <v>65363.2780863203</v>
      </c>
      <c r="M81" s="165" t="n">
        <f aca="false">(L81-L77)/L77</f>
        <v>0.0125510534166106</v>
      </c>
    </row>
    <row r="82" customFormat="false" ht="12.75" hidden="false" customHeight="false" outlineLevel="0" collapsed="false">
      <c r="B82" s="161" t="str">
        <f aca="false">EXPT_VL!B82</f>
        <v>2014:1</v>
      </c>
      <c r="C82" s="169" t="n">
        <v>5728.35033990847</v>
      </c>
      <c r="D82" s="169" t="n">
        <v>6310.12637773274</v>
      </c>
      <c r="E82" s="169" t="n">
        <v>6150.37764960104</v>
      </c>
      <c r="F82" s="169" t="n">
        <v>6973.10546643488</v>
      </c>
      <c r="G82" s="169" t="n">
        <v>1126.34509968728</v>
      </c>
      <c r="H82" s="169" t="n">
        <v>5321.69887851045</v>
      </c>
      <c r="I82" s="166" t="n">
        <v>2184.95020473317</v>
      </c>
      <c r="J82" s="166" t="n">
        <v>4614.66554359789</v>
      </c>
      <c r="K82" s="167" t="n">
        <v>24445.2992250549</v>
      </c>
      <c r="L82" s="170" t="n">
        <f aca="false">SUM(C82:K82)</f>
        <v>62854.9187852609</v>
      </c>
      <c r="M82" s="171" t="n">
        <f aca="false">(L82-L78)/L78</f>
        <v>-0.0293096455777362</v>
      </c>
    </row>
    <row r="83" customFormat="false" ht="12.75" hidden="false" customHeight="false" outlineLevel="0" collapsed="false">
      <c r="B83" s="161" t="str">
        <f aca="false">EXPT_VL!B83</f>
        <v>2014:2</v>
      </c>
      <c r="C83" s="169" t="n">
        <v>6305.22108104635</v>
      </c>
      <c r="D83" s="169" t="n">
        <v>6904.13328070909</v>
      </c>
      <c r="E83" s="169" t="n">
        <v>7199.83320717943</v>
      </c>
      <c r="F83" s="169" t="n">
        <v>6944.97384710191</v>
      </c>
      <c r="G83" s="169" t="n">
        <v>1061.49369785604</v>
      </c>
      <c r="H83" s="169" t="n">
        <v>5034.25669653138</v>
      </c>
      <c r="I83" s="166" t="n">
        <v>2261.18776912892</v>
      </c>
      <c r="J83" s="166" t="n">
        <v>4806.5382515968</v>
      </c>
      <c r="K83" s="167" t="n">
        <v>25509.1119908426</v>
      </c>
      <c r="L83" s="170" t="n">
        <f aca="false">SUM(C83:K83)</f>
        <v>66026.7498219925</v>
      </c>
      <c r="M83" s="171" t="n">
        <f aca="false">(L83-L79)/L79</f>
        <v>0.0378579364531445</v>
      </c>
    </row>
    <row r="84" customFormat="false" ht="12.75" hidden="false" customHeight="false" outlineLevel="0" collapsed="false">
      <c r="B84" s="161" t="str">
        <f aca="false">EXPT_VL!B84</f>
        <v>2014:3</v>
      </c>
      <c r="C84" s="169" t="n">
        <v>6199.77874261498</v>
      </c>
      <c r="D84" s="169" t="n">
        <v>6260.34803705715</v>
      </c>
      <c r="E84" s="169" t="n">
        <v>7057.98058400983</v>
      </c>
      <c r="F84" s="169" t="n">
        <v>7449.29655581014</v>
      </c>
      <c r="G84" s="169" t="n">
        <v>1645.90794148686</v>
      </c>
      <c r="H84" s="169" t="n">
        <v>4844.33257679056</v>
      </c>
      <c r="I84" s="166" t="n">
        <v>2471.13082266999</v>
      </c>
      <c r="J84" s="166" t="n">
        <v>4627.23786939018</v>
      </c>
      <c r="K84" s="167" t="n">
        <v>26029.9353157694</v>
      </c>
      <c r="L84" s="170" t="n">
        <f aca="false">SUM(C84:K84)</f>
        <v>66585.9484455991</v>
      </c>
      <c r="M84" s="171" t="n">
        <f aca="false">(L84-L80)/L80</f>
        <v>0.00318942892783297</v>
      </c>
    </row>
    <row r="85" customFormat="false" ht="12.75" hidden="false" customHeight="false" outlineLevel="0" collapsed="false">
      <c r="B85" s="161" t="str">
        <f aca="false">EXPT_VL!B85</f>
        <v>2014:4</v>
      </c>
      <c r="C85" s="169" t="n">
        <v>6066.6345426421</v>
      </c>
      <c r="D85" s="169" t="n">
        <v>7260.54355904022</v>
      </c>
      <c r="E85" s="169" t="n">
        <v>6834.2274077019</v>
      </c>
      <c r="F85" s="169" t="n">
        <v>7195.38353264166</v>
      </c>
      <c r="G85" s="169" t="n">
        <v>1338.27747653273</v>
      </c>
      <c r="H85" s="169" t="n">
        <v>4777.21498267866</v>
      </c>
      <c r="I85" s="166" t="n">
        <v>2674.31777201718</v>
      </c>
      <c r="J85" s="166" t="n">
        <v>4441.47107327895</v>
      </c>
      <c r="K85" s="167" t="n">
        <v>26634.9206723106</v>
      </c>
      <c r="L85" s="170" t="n">
        <f aca="false">SUM(C85:K85)</f>
        <v>67222.991018844</v>
      </c>
      <c r="M85" s="171" t="n">
        <f aca="false">(L85-L81)/L81</f>
        <v>0.028451953252217</v>
      </c>
    </row>
    <row r="86" customFormat="false" ht="12.75" hidden="false" customHeight="false" outlineLevel="0" collapsed="false">
      <c r="B86" s="161" t="str">
        <f aca="false">EXPT_VL!B86</f>
        <v>2015:1</v>
      </c>
      <c r="C86" s="162" t="n">
        <v>5802.95395157376</v>
      </c>
      <c r="D86" s="162" t="n">
        <v>7670.76284161096</v>
      </c>
      <c r="E86" s="162" t="n">
        <v>6978.53030102684</v>
      </c>
      <c r="F86" s="162" t="n">
        <v>7718.12020203761</v>
      </c>
      <c r="G86" s="162" t="n">
        <v>914.574337001233</v>
      </c>
      <c r="H86" s="162" t="n">
        <v>5363.73478829993</v>
      </c>
      <c r="I86" s="163" t="n">
        <v>3125.46915271839</v>
      </c>
      <c r="J86" s="163" t="n">
        <v>4984.61835026916</v>
      </c>
      <c r="K86" s="155" t="n">
        <v>28392.7490843093</v>
      </c>
      <c r="L86" s="164" t="n">
        <f aca="false">SUM(C86:K86)</f>
        <v>70951.5130088472</v>
      </c>
      <c r="M86" s="165" t="n">
        <f aca="false">(L86-L82)/L82</f>
        <v>0.128814011378294</v>
      </c>
    </row>
    <row r="87" customFormat="false" ht="12.75" hidden="false" customHeight="false" outlineLevel="0" collapsed="false">
      <c r="B87" s="161" t="str">
        <f aca="false">EXPT_VL!B87</f>
        <v>2015:2</v>
      </c>
      <c r="C87" s="162" t="n">
        <v>5622.20521363787</v>
      </c>
      <c r="D87" s="162" t="n">
        <v>7153.49581214101</v>
      </c>
      <c r="E87" s="162" t="n">
        <v>6678.21396472536</v>
      </c>
      <c r="F87" s="162" t="n">
        <v>7491.8640858793</v>
      </c>
      <c r="G87" s="162" t="n">
        <v>1273.72275189242</v>
      </c>
      <c r="H87" s="162" t="n">
        <v>5542.26636150324</v>
      </c>
      <c r="I87" s="163" t="n">
        <v>3815.85894093676</v>
      </c>
      <c r="J87" s="163" t="n">
        <v>5551.49112059813</v>
      </c>
      <c r="K87" s="155" t="n">
        <v>28399.4991034209</v>
      </c>
      <c r="L87" s="164" t="n">
        <f aca="false">SUM(C87:K87)</f>
        <v>71528.617354735</v>
      </c>
      <c r="M87" s="165" t="n">
        <f aca="false">(L87-L83)/L83</f>
        <v>0.0833278564759818</v>
      </c>
    </row>
    <row r="88" customFormat="false" ht="12.75" hidden="false" customHeight="false" outlineLevel="0" collapsed="false">
      <c r="B88" s="161" t="str">
        <f aca="false">EXPT_VL!B88</f>
        <v>2015:3</v>
      </c>
      <c r="C88" s="162" t="n">
        <v>6015.8568920452</v>
      </c>
      <c r="D88" s="162" t="n">
        <v>7263.98695886966</v>
      </c>
      <c r="E88" s="162" t="n">
        <v>8074.29720596258</v>
      </c>
      <c r="F88" s="162" t="n">
        <v>8111.32418969492</v>
      </c>
      <c r="G88" s="162" t="n">
        <v>1307.9735966058</v>
      </c>
      <c r="H88" s="162" t="n">
        <v>5733.87235328333</v>
      </c>
      <c r="I88" s="163" t="n">
        <v>2851.49461241965</v>
      </c>
      <c r="J88" s="163" t="n">
        <v>4940.37272311567</v>
      </c>
      <c r="K88" s="155" t="n">
        <v>28415.7938566496</v>
      </c>
      <c r="L88" s="164" t="n">
        <f aca="false">SUM(C88:K88)</f>
        <v>72714.9723886464</v>
      </c>
      <c r="M88" s="165" t="n">
        <f aca="false">(L88-L84)/L84</f>
        <v>0.0920468069634042</v>
      </c>
    </row>
    <row r="89" customFormat="false" ht="12.75" hidden="false" customHeight="false" outlineLevel="0" collapsed="false">
      <c r="B89" s="161" t="str">
        <f aca="false">EXPT_VL!B89</f>
        <v>2015:4</v>
      </c>
      <c r="C89" s="162" t="n">
        <v>6232.90736128555</v>
      </c>
      <c r="D89" s="162" t="n">
        <v>8430.91196065499</v>
      </c>
      <c r="E89" s="162" t="n">
        <v>8268.82727785304</v>
      </c>
      <c r="F89" s="162" t="n">
        <v>7943.14481811211</v>
      </c>
      <c r="G89" s="162" t="n">
        <v>1524.2614574061</v>
      </c>
      <c r="H89" s="162" t="n">
        <v>6125.37309375606</v>
      </c>
      <c r="I89" s="163" t="n">
        <v>3346.32860727768</v>
      </c>
      <c r="J89" s="163" t="n">
        <v>5037.17105850648</v>
      </c>
      <c r="K89" s="155" t="n">
        <v>28918.5762990839</v>
      </c>
      <c r="L89" s="164" t="n">
        <f aca="false">SUM(C89:K89)</f>
        <v>75827.5019339358</v>
      </c>
      <c r="M89" s="165" t="n">
        <f aca="false">(L89-L85)/L85</f>
        <v>0.127999524934555</v>
      </c>
    </row>
    <row r="90" customFormat="false" ht="12.75" hidden="false" customHeight="false" outlineLevel="0" collapsed="false">
      <c r="B90" s="161" t="str">
        <f aca="false">EXPT_VL!B90</f>
        <v>2016:1</v>
      </c>
      <c r="C90" s="169" t="n">
        <v>6717.14165760227</v>
      </c>
      <c r="D90" s="169" t="n">
        <v>7592.40624947574</v>
      </c>
      <c r="E90" s="169" t="n">
        <v>7802.41503258114</v>
      </c>
      <c r="F90" s="169" t="n">
        <v>8387.87671056276</v>
      </c>
      <c r="G90" s="169" t="n">
        <v>1115.77420909436</v>
      </c>
      <c r="H90" s="169" t="n">
        <v>5554.39506256665</v>
      </c>
      <c r="I90" s="166" t="n">
        <v>3028.28062932921</v>
      </c>
      <c r="J90" s="166" t="n">
        <v>4857.21267927908</v>
      </c>
      <c r="K90" s="167" t="n">
        <v>27990.2376937975</v>
      </c>
      <c r="L90" s="170" t="n">
        <f aca="false">SUM(C90:K90)</f>
        <v>73045.7399242887</v>
      </c>
      <c r="M90" s="171" t="n">
        <f aca="false">(L90-L86)/L86</f>
        <v>0.0295163108809302</v>
      </c>
    </row>
    <row r="91" customFormat="false" ht="12.75" hidden="false" customHeight="true" outlineLevel="0" collapsed="false">
      <c r="B91" s="161" t="str">
        <f aca="false">EXPT_VL!B91</f>
        <v>2016:2</v>
      </c>
      <c r="C91" s="169" t="n">
        <v>7086.02967571406</v>
      </c>
      <c r="D91" s="169" t="n">
        <v>7674.38885125609</v>
      </c>
      <c r="E91" s="169" t="n">
        <v>7708.64657993296</v>
      </c>
      <c r="F91" s="169" t="n">
        <v>8874.31498469376</v>
      </c>
      <c r="G91" s="169" t="n">
        <v>1409.50347932264</v>
      </c>
      <c r="H91" s="169" t="n">
        <v>4956.68177930656</v>
      </c>
      <c r="I91" s="166" t="n">
        <v>2681.81525508495</v>
      </c>
      <c r="J91" s="166" t="n">
        <v>5050.69206311309</v>
      </c>
      <c r="K91" s="167" t="n">
        <v>30029.4314865336</v>
      </c>
      <c r="L91" s="170" t="n">
        <f aca="false">SUM(C91:K91)</f>
        <v>75471.5041549577</v>
      </c>
      <c r="M91" s="171" t="n">
        <f aca="false">(L91-L87)/L87</f>
        <v>0.055123207270575</v>
      </c>
    </row>
    <row r="92" customFormat="false" ht="12.75" hidden="false" customHeight="false" outlineLevel="0" collapsed="false">
      <c r="B92" s="161" t="str">
        <f aca="false">EXPT_VL!B92</f>
        <v>2016:3</v>
      </c>
      <c r="C92" s="169" t="n">
        <v>6628.88059118205</v>
      </c>
      <c r="D92" s="169" t="n">
        <v>8274.69785843312</v>
      </c>
      <c r="E92" s="169" t="n">
        <v>8372.02122282686</v>
      </c>
      <c r="F92" s="169" t="n">
        <v>8356.9792940543</v>
      </c>
      <c r="G92" s="169" t="n">
        <v>1469.53692813941</v>
      </c>
      <c r="H92" s="169" t="n">
        <v>6000.64969388831</v>
      </c>
      <c r="I92" s="166" t="n">
        <v>2870.7945925577</v>
      </c>
      <c r="J92" s="166" t="n">
        <v>5042.85616874838</v>
      </c>
      <c r="K92" s="167" t="n">
        <v>28334.5390158033</v>
      </c>
      <c r="L92" s="170" t="n">
        <f aca="false">SUM(C92:K92)</f>
        <v>75350.9553656334</v>
      </c>
      <c r="M92" s="171" t="n">
        <f aca="false">(L92-L88)/L88</f>
        <v>0.036250897035321</v>
      </c>
    </row>
    <row r="93" customFormat="false" ht="12.75" hidden="false" customHeight="false" outlineLevel="0" collapsed="false">
      <c r="B93" s="161" t="str">
        <f aca="false">EXPT_VL!B93</f>
        <v>2016:4</v>
      </c>
      <c r="C93" s="169" t="n">
        <v>7289.18412594281</v>
      </c>
      <c r="D93" s="169" t="n">
        <v>7987.76231358981</v>
      </c>
      <c r="E93" s="169" t="n">
        <v>8694.92464627855</v>
      </c>
      <c r="F93" s="169" t="n">
        <v>8879.88318988122</v>
      </c>
      <c r="G93" s="169" t="n">
        <v>1298.94202179447</v>
      </c>
      <c r="H93" s="169" t="n">
        <v>6153.90976607399</v>
      </c>
      <c r="I93" s="166" t="n">
        <v>3371.28572893891</v>
      </c>
      <c r="J93" s="166" t="n">
        <v>4724.64619400488</v>
      </c>
      <c r="K93" s="167" t="n">
        <v>28692.2000045476</v>
      </c>
      <c r="L93" s="170" t="n">
        <f aca="false">SUM(C93:K93)</f>
        <v>77092.7379910522</v>
      </c>
      <c r="M93" s="171" t="n">
        <f aca="false">(L93-L89)/L89</f>
        <v>0.0166857146133958</v>
      </c>
    </row>
    <row r="95" customFormat="false" ht="12.75" hidden="false" customHeight="false" outlineLevel="0" collapsed="false">
      <c r="A95" s="174" t="s">
        <v>156</v>
      </c>
    </row>
    <row r="96" customFormat="false" ht="12.75" hidden="false" customHeight="false" outlineLevel="0" collapsed="false">
      <c r="A96" s="174"/>
      <c r="B96" s="161" t="str">
        <f aca="false">EXPT_VL!B96</f>
        <v>2017:1</v>
      </c>
      <c r="C96" s="162" t="n">
        <v>6889.911139428</v>
      </c>
      <c r="D96" s="162" t="n">
        <v>7932.78386294188</v>
      </c>
      <c r="E96" s="162" t="n">
        <v>9037.78398759293</v>
      </c>
      <c r="F96" s="162" t="n">
        <v>9043.60398400817</v>
      </c>
      <c r="G96" s="162" t="n">
        <v>1205.95574966984</v>
      </c>
      <c r="H96" s="162" t="n">
        <v>5572.48505446226</v>
      </c>
      <c r="I96" s="163" t="n">
        <v>3631.28842073193</v>
      </c>
      <c r="J96" s="163" t="n">
        <v>5440.92176762916</v>
      </c>
      <c r="K96" s="155" t="n">
        <v>29997.7463854847</v>
      </c>
      <c r="L96" s="164" t="n">
        <f aca="false">SUM(C96:K96)</f>
        <v>78752.4803519489</v>
      </c>
      <c r="M96" s="165" t="n">
        <f aca="false">(L96-L90)/L90</f>
        <v>0.0781255749284651</v>
      </c>
    </row>
    <row r="97" customFormat="false" ht="12.75" hidden="false" customHeight="false" outlineLevel="0" collapsed="false">
      <c r="A97" s="174"/>
      <c r="B97" s="161" t="str">
        <f aca="false">EXPT_VL!B97</f>
        <v>2017:2</v>
      </c>
      <c r="C97" s="162" t="n">
        <v>7139.2370492078</v>
      </c>
      <c r="D97" s="162" t="n">
        <v>9106.72207655107</v>
      </c>
      <c r="E97" s="162" t="n">
        <v>8954.97663489252</v>
      </c>
      <c r="F97" s="162" t="n">
        <v>9095.29519099838</v>
      </c>
      <c r="G97" s="162" t="n">
        <v>1553.49983324693</v>
      </c>
      <c r="H97" s="162" t="n">
        <v>6160.77673071468</v>
      </c>
      <c r="I97" s="163" t="n">
        <v>2759.60304138096</v>
      </c>
      <c r="J97" s="163" t="n">
        <v>5511.52317800087</v>
      </c>
      <c r="K97" s="155" t="n">
        <v>29257.8341388853</v>
      </c>
      <c r="L97" s="164" t="n">
        <f aca="false">SUM(C97:K97)</f>
        <v>79539.4678738785</v>
      </c>
      <c r="M97" s="165" t="n">
        <f aca="false">(L97-L91)/L91</f>
        <v>0.053900657797524</v>
      </c>
    </row>
    <row r="98" customFormat="false" ht="12.75" hidden="false" customHeight="false" outlineLevel="0" collapsed="false">
      <c r="A98" s="174"/>
      <c r="B98" s="161" t="str">
        <f aca="false">EXPT_VL!B98</f>
        <v>2017:3</v>
      </c>
      <c r="C98" s="162" t="n">
        <v>7615.29968598484</v>
      </c>
      <c r="D98" s="162" t="n">
        <v>8473.30014575445</v>
      </c>
      <c r="E98" s="162" t="n">
        <v>9663.70304164997</v>
      </c>
      <c r="F98" s="162" t="n">
        <v>9274.53331714408</v>
      </c>
      <c r="G98" s="162" t="n">
        <v>1770.37480139355</v>
      </c>
      <c r="H98" s="162" t="n">
        <v>6874.74981306326</v>
      </c>
      <c r="I98" s="163" t="n">
        <v>3232.09272984553</v>
      </c>
      <c r="J98" s="163" t="n">
        <v>5095.93151129752</v>
      </c>
      <c r="K98" s="155" t="n">
        <v>28865.5941886789</v>
      </c>
      <c r="L98" s="164" t="n">
        <f aca="false">SUM(C98:K98)</f>
        <v>80865.5792348121</v>
      </c>
      <c r="M98" s="165" t="n">
        <f aca="false">(L98-L92)/L92</f>
        <v>0.0731858520229711</v>
      </c>
    </row>
    <row r="99" customFormat="false" ht="12.75" hidden="false" customHeight="false" outlineLevel="0" collapsed="false">
      <c r="A99" s="174"/>
      <c r="B99" s="161" t="str">
        <f aca="false">EXPT_VL!B99</f>
        <v>2017:4</v>
      </c>
      <c r="C99" s="162" t="n">
        <v>7650.61968508169</v>
      </c>
      <c r="D99" s="162" t="n">
        <v>7483.84564861608</v>
      </c>
      <c r="E99" s="162" t="n">
        <v>9373.50447683883</v>
      </c>
      <c r="F99" s="162" t="n">
        <v>10279.5628712658</v>
      </c>
      <c r="G99" s="162" t="n">
        <v>1663.65697832867</v>
      </c>
      <c r="H99" s="162" t="n">
        <v>6322.76444462136</v>
      </c>
      <c r="I99" s="163" t="n">
        <v>2698.82119293645</v>
      </c>
      <c r="J99" s="163" t="n">
        <v>5814.42077114398</v>
      </c>
      <c r="K99" s="155" t="n">
        <v>32384.6816274519</v>
      </c>
      <c r="L99" s="164" t="n">
        <f aca="false">SUM(C99:K99)</f>
        <v>83671.8776962847</v>
      </c>
      <c r="M99" s="165" t="n">
        <f aca="false">(L99-L93)/L93</f>
        <v>0.0853405894858231</v>
      </c>
    </row>
    <row r="100" customFormat="false" ht="12.75" hidden="false" customHeight="false" outlineLevel="0" collapsed="false">
      <c r="A100" s="174"/>
      <c r="B100" s="161" t="str">
        <f aca="false">EXPT_VL!B100</f>
        <v>2018:1</v>
      </c>
      <c r="C100" s="169" t="n">
        <v>6786.26778806865</v>
      </c>
      <c r="D100" s="169" t="n">
        <v>7030.06599371351</v>
      </c>
      <c r="E100" s="169" t="n">
        <v>8820.56081498338</v>
      </c>
      <c r="F100" s="169" t="n">
        <v>10536.3627715612</v>
      </c>
      <c r="G100" s="169" t="n">
        <v>1865.7687838206</v>
      </c>
      <c r="H100" s="169" t="n">
        <v>6203.90700654149</v>
      </c>
      <c r="I100" s="166" t="n">
        <v>3820.83549843837</v>
      </c>
      <c r="J100" s="166" t="n">
        <v>5203.27586423881</v>
      </c>
      <c r="K100" s="167" t="n">
        <v>31418.3412019826</v>
      </c>
      <c r="L100" s="170" t="n">
        <f aca="false">SUM(C100:K100)</f>
        <v>81685.3857233487</v>
      </c>
      <c r="M100" s="171" t="n">
        <f aca="false">(L100-L96)/L96</f>
        <v>0.0372420698153567</v>
      </c>
    </row>
    <row r="101" customFormat="false" ht="12.75" hidden="false" customHeight="false" outlineLevel="0" collapsed="false">
      <c r="A101" s="174"/>
      <c r="B101" s="161" t="str">
        <f aca="false">EXPT_VL!B101</f>
        <v>2018:2</v>
      </c>
      <c r="C101" s="169" t="n">
        <v>7399.20699335456</v>
      </c>
      <c r="D101" s="169" t="n">
        <v>7864.18366777354</v>
      </c>
      <c r="E101" s="169" t="n">
        <v>9034.19960395056</v>
      </c>
      <c r="F101" s="169" t="n">
        <v>8874.34362043637</v>
      </c>
      <c r="G101" s="169" t="n">
        <v>1791.39520369084</v>
      </c>
      <c r="H101" s="169" t="n">
        <v>5864.75034137171</v>
      </c>
      <c r="I101" s="166" t="n">
        <v>3343.61590719991</v>
      </c>
      <c r="J101" s="166" t="n">
        <v>4849.1394186106</v>
      </c>
      <c r="K101" s="167" t="n">
        <v>31707.6324199335</v>
      </c>
      <c r="L101" s="170" t="n">
        <f aca="false">SUM(C101:K101)</f>
        <v>80728.4671763216</v>
      </c>
      <c r="M101" s="171" t="n">
        <f aca="false">(L101-L97)/L97</f>
        <v>0.0149485448447851</v>
      </c>
    </row>
    <row r="102" customFormat="false" ht="12.75" hidden="false" customHeight="false" outlineLevel="0" collapsed="false">
      <c r="A102" s="174"/>
      <c r="B102" s="161" t="str">
        <f aca="false">EXPT_VL!B102</f>
        <v>2018:3</v>
      </c>
      <c r="C102" s="169" t="n">
        <v>7220.13408684731</v>
      </c>
      <c r="D102" s="169" t="n">
        <v>7949.34799825964</v>
      </c>
      <c r="E102" s="169" t="n">
        <v>9327.03337643724</v>
      </c>
      <c r="F102" s="169" t="n">
        <v>9635.93010111114</v>
      </c>
      <c r="G102" s="169" t="n">
        <v>1432.99775256674</v>
      </c>
      <c r="H102" s="169" t="n">
        <v>7331.34245956534</v>
      </c>
      <c r="I102" s="166" t="n">
        <v>4158.13996108424</v>
      </c>
      <c r="J102" s="166" t="n">
        <v>5516.84847424058</v>
      </c>
      <c r="K102" s="167" t="n">
        <v>31305.4500062992</v>
      </c>
      <c r="L102" s="170" t="n">
        <f aca="false">SUM(C102:K102)</f>
        <v>83877.2242164114</v>
      </c>
      <c r="M102" s="171" t="n">
        <f aca="false">(L102-L98)/L98</f>
        <v>0.0372426069298817</v>
      </c>
    </row>
    <row r="103" customFormat="false" ht="12.75" hidden="false" customHeight="false" outlineLevel="0" collapsed="false">
      <c r="A103" s="174"/>
      <c r="B103" s="161" t="str">
        <f aca="false">EXPT_VL!B103</f>
        <v>2018:4</v>
      </c>
      <c r="C103" s="169" t="n">
        <v>7276.12301506363</v>
      </c>
      <c r="D103" s="169" t="n">
        <v>8089.14775549074</v>
      </c>
      <c r="E103" s="169" t="n">
        <v>9000.80589160128</v>
      </c>
      <c r="F103" s="169" t="n">
        <v>9672.35652473925</v>
      </c>
      <c r="G103" s="169" t="n">
        <v>1453.42010870836</v>
      </c>
      <c r="H103" s="169" t="n">
        <v>6921.45465128703</v>
      </c>
      <c r="I103" s="166" t="n">
        <v>2450.7446817692</v>
      </c>
      <c r="J103" s="166" t="n">
        <v>4986.06996768084</v>
      </c>
      <c r="K103" s="167" t="n">
        <v>32207.1761837313</v>
      </c>
      <c r="L103" s="170" t="n">
        <f aca="false">SUM(C103:K103)</f>
        <v>82057.2987800717</v>
      </c>
      <c r="M103" s="171" t="n">
        <f aca="false">(L103-L99)/L99</f>
        <v>-0.0192965541190999</v>
      </c>
    </row>
    <row r="104" customFormat="false" ht="12.75" hidden="false" customHeight="false" outlineLevel="0" collapsed="false">
      <c r="A104" s="174"/>
      <c r="B104" s="161" t="s">
        <v>223</v>
      </c>
      <c r="C104" s="175" t="n">
        <v>7643.81576850995</v>
      </c>
      <c r="D104" s="175" t="n">
        <v>8442.20093276492</v>
      </c>
      <c r="E104" s="175" t="n">
        <v>8512.79246929206</v>
      </c>
      <c r="F104" s="175" t="n">
        <v>9993.88595041266</v>
      </c>
      <c r="G104" s="175" t="n">
        <v>1498.4749394881</v>
      </c>
      <c r="H104" s="175" t="n">
        <v>6642.02159457366</v>
      </c>
      <c r="I104" s="176" t="n">
        <v>3204.48967597443</v>
      </c>
      <c r="J104" s="176" t="n">
        <v>6234.32826548619</v>
      </c>
      <c r="K104" s="177" t="n">
        <v>29668.576842585</v>
      </c>
      <c r="L104" s="178" t="n">
        <f aca="false">SUM(C104:K104)</f>
        <v>81840.586439087</v>
      </c>
      <c r="M104" s="165" t="n">
        <f aca="false">(L104-L100)/L100</f>
        <v>0.00189998142708094</v>
      </c>
    </row>
  </sheetData>
  <mergeCells count="8">
    <mergeCell ref="L1:M2"/>
    <mergeCell ref="Y1:Z2"/>
    <mergeCell ref="AG1:AH1"/>
    <mergeCell ref="AK1:AL2"/>
    <mergeCell ref="AS1:AT1"/>
    <mergeCell ref="AW1:AX2"/>
    <mergeCell ref="O29:O30"/>
    <mergeCell ref="A95:A104"/>
  </mergeCells>
  <hyperlinks>
    <hyperlink ref="L1" location="Indice!A1" display="Índice"/>
    <hyperlink ref="Y1" location="Indice!A1" display="Índice"/>
    <hyperlink ref="AK1" location="Indice!A1" display="Índice"/>
    <hyperlink ref="AW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V104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" activeCellId="0" sqref="L1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1" min="3" style="0" width="11.04"/>
    <col collapsed="false" customWidth="true" hidden="false" outlineLevel="0" max="13" min="12" style="0" width="12.4"/>
    <col collapsed="false" customWidth="true" hidden="false" outlineLevel="0" max="14" min="14" style="0" width="6.13"/>
    <col collapsed="false" customWidth="true" hidden="false" outlineLevel="0" max="15" min="15" style="0" width="11.69"/>
    <col collapsed="false" customWidth="false" hidden="false" outlineLevel="0" max="16" min="16" style="0" width="11.55"/>
    <col collapsed="false" customWidth="true" hidden="false" outlineLevel="0" max="21" min="17" style="0" width="11.04"/>
    <col collapsed="false" customWidth="true" hidden="false" outlineLevel="0" max="23" min="22" style="0" width="13.83"/>
    <col collapsed="false" customWidth="true" hidden="false" outlineLevel="0" max="1025" min="24" style="0" width="11.04"/>
  </cols>
  <sheetData>
    <row r="1" customFormat="false" ht="15.75" hidden="false" customHeight="true" outlineLevel="0" collapsed="false">
      <c r="B1" s="132" t="s">
        <v>112</v>
      </c>
      <c r="D1" s="11"/>
      <c r="E1" s="11"/>
      <c r="F1" s="11"/>
      <c r="G1" s="11"/>
      <c r="L1" s="133" t="s">
        <v>0</v>
      </c>
      <c r="M1" s="133"/>
      <c r="P1" s="132" t="s">
        <v>112</v>
      </c>
      <c r="Y1" s="133" t="s">
        <v>0</v>
      </c>
      <c r="Z1" s="133"/>
      <c r="AB1" s="132" t="s">
        <v>5</v>
      </c>
      <c r="AF1" s="134" t="s">
        <v>113</v>
      </c>
      <c r="AG1" s="134"/>
      <c r="AJ1" s="133" t="s">
        <v>0</v>
      </c>
      <c r="AK1" s="133"/>
      <c r="AM1" s="132" t="s">
        <v>5</v>
      </c>
      <c r="AR1" s="135"/>
      <c r="AT1" s="133" t="s">
        <v>0</v>
      </c>
      <c r="AU1" s="133"/>
      <c r="AV1" s="133"/>
    </row>
    <row r="2" customFormat="false" ht="13.5" hidden="false" customHeight="true" outlineLevel="0" collapsed="false">
      <c r="B2" s="11" t="s">
        <v>251</v>
      </c>
      <c r="L2" s="133"/>
      <c r="M2" s="133"/>
      <c r="P2" s="11" t="s">
        <v>252</v>
      </c>
      <c r="Y2" s="133"/>
      <c r="Z2" s="133"/>
      <c r="AB2" s="11" t="s">
        <v>253</v>
      </c>
      <c r="AJ2" s="133"/>
      <c r="AK2" s="133"/>
      <c r="AM2" s="22" t="s">
        <v>254</v>
      </c>
      <c r="AT2" s="133"/>
      <c r="AU2" s="133"/>
      <c r="AV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P3" s="22" t="str">
        <f aca="false">EXPT_VL!B3</f>
        <v>Periodo:1995:1-2019:1</v>
      </c>
      <c r="AB3" s="22" t="str">
        <f aca="false">EXPT_VL!AB3</f>
        <v>Periodo:1995-2015</v>
      </c>
      <c r="AM3" s="22" t="str">
        <f aca="false">EXPT_VL!AB3</f>
        <v>Periodo:1995-2015</v>
      </c>
    </row>
    <row r="4" customFormat="false" ht="15.75" hidden="false" customHeight="true" outlineLevel="0" collapsed="false">
      <c r="B4" s="22" t="s">
        <v>37</v>
      </c>
      <c r="P4" s="22" t="s">
        <v>255</v>
      </c>
      <c r="AB4" s="22" t="s">
        <v>239</v>
      </c>
      <c r="AM4" s="22" t="s">
        <v>239</v>
      </c>
    </row>
    <row r="5" customFormat="false" ht="33" hidden="false" customHeight="true" outlineLevel="0" collapsed="false">
      <c r="B5" s="136" t="s">
        <v>122</v>
      </c>
      <c r="C5" s="137" t="s">
        <v>39</v>
      </c>
      <c r="D5" s="137" t="s">
        <v>65</v>
      </c>
      <c r="E5" s="137" t="s">
        <v>108</v>
      </c>
      <c r="F5" s="137" t="s">
        <v>68</v>
      </c>
      <c r="G5" s="137" t="s">
        <v>69</v>
      </c>
      <c r="H5" s="137" t="s">
        <v>71</v>
      </c>
      <c r="I5" s="138" t="s">
        <v>74</v>
      </c>
      <c r="J5" s="138" t="s">
        <v>75</v>
      </c>
      <c r="K5" s="139" t="s">
        <v>123</v>
      </c>
      <c r="L5" s="140" t="s">
        <v>256</v>
      </c>
      <c r="M5" s="141" t="s">
        <v>125</v>
      </c>
      <c r="N5" s="181"/>
      <c r="P5" s="142" t="s">
        <v>126</v>
      </c>
      <c r="Q5" s="137" t="s">
        <v>39</v>
      </c>
      <c r="R5" s="137" t="s">
        <v>65</v>
      </c>
      <c r="S5" s="137" t="str">
        <f aca="false">E5</f>
        <v>Castilla La Mancha</v>
      </c>
      <c r="T5" s="137" t="s">
        <v>68</v>
      </c>
      <c r="U5" s="137" t="s">
        <v>69</v>
      </c>
      <c r="V5" s="137" t="s">
        <v>71</v>
      </c>
      <c r="W5" s="138" t="s">
        <v>74</v>
      </c>
      <c r="X5" s="137" t="s">
        <v>75</v>
      </c>
      <c r="Y5" s="143" t="s">
        <v>123</v>
      </c>
      <c r="Z5" s="144" t="s">
        <v>127</v>
      </c>
      <c r="AB5" s="145" t="s">
        <v>126</v>
      </c>
      <c r="AC5" s="146" t="s">
        <v>39</v>
      </c>
      <c r="AD5" s="146" t="s">
        <v>65</v>
      </c>
      <c r="AE5" s="146" t="s">
        <v>66</v>
      </c>
      <c r="AF5" s="146" t="s">
        <v>69</v>
      </c>
      <c r="AG5" s="146" t="s">
        <v>85</v>
      </c>
      <c r="AH5" s="146" t="s">
        <v>75</v>
      </c>
      <c r="AI5" s="147" t="s">
        <v>123</v>
      </c>
      <c r="AJ5" s="147" t="s">
        <v>123</v>
      </c>
      <c r="AK5" s="183" t="s">
        <v>127</v>
      </c>
      <c r="AM5" s="145" t="s">
        <v>126</v>
      </c>
      <c r="AN5" s="146" t="s">
        <v>39</v>
      </c>
      <c r="AO5" s="146" t="s">
        <v>65</v>
      </c>
      <c r="AP5" s="146" t="s">
        <v>108</v>
      </c>
      <c r="AQ5" s="146" t="s">
        <v>68</v>
      </c>
      <c r="AR5" s="146" t="s">
        <v>71</v>
      </c>
      <c r="AS5" s="146" t="s">
        <v>75</v>
      </c>
      <c r="AT5" s="147" t="s">
        <v>123</v>
      </c>
      <c r="AU5" s="183" t="s">
        <v>127</v>
      </c>
      <c r="AV5" s="183" t="s">
        <v>127</v>
      </c>
    </row>
    <row r="6" customFormat="false" ht="13.5" hidden="false" customHeight="false" outlineLevel="0" collapsed="false">
      <c r="B6" s="149" t="s">
        <v>128</v>
      </c>
      <c r="C6" s="150" t="n">
        <v>3302.98467967294</v>
      </c>
      <c r="D6" s="150" t="n">
        <v>3945.81993910543</v>
      </c>
      <c r="E6" s="150" t="n">
        <v>3175.80820157852</v>
      </c>
      <c r="F6" s="150" t="n">
        <v>5540.53544669471</v>
      </c>
      <c r="G6" s="150" t="n">
        <v>1337.57099893446</v>
      </c>
      <c r="H6" s="150" t="n">
        <v>4715.83975775561</v>
      </c>
      <c r="I6" s="151" t="n">
        <v>1360.55070542727</v>
      </c>
      <c r="J6" s="151" t="n">
        <v>3582.24891903721</v>
      </c>
      <c r="K6" s="152" t="n">
        <v>16784.8480611881</v>
      </c>
      <c r="L6" s="153" t="n">
        <f aca="false">SUM(C6:K6)</f>
        <v>43746.2067093943</v>
      </c>
      <c r="M6" s="154"/>
      <c r="N6" s="181"/>
      <c r="P6" s="149" t="n">
        <v>1995</v>
      </c>
      <c r="Q6" s="150" t="n">
        <f aca="false">SUM(C6:C9)</f>
        <v>14189.6702002655</v>
      </c>
      <c r="R6" s="150" t="n">
        <f aca="false">SUM(D6:D9)</f>
        <v>16096.1190383933</v>
      </c>
      <c r="S6" s="150" t="n">
        <f aca="false">SUM(E6:E9)</f>
        <v>12790.2445544003</v>
      </c>
      <c r="T6" s="150" t="n">
        <f aca="false">SUM(F6:F9)</f>
        <v>20083.9724997169</v>
      </c>
      <c r="U6" s="150" t="n">
        <f aca="false">SUM(G6:G9)</f>
        <v>4757.7252456455</v>
      </c>
      <c r="V6" s="150" t="n">
        <f aca="false">SUM(H6:H9)</f>
        <v>18950.1674328687</v>
      </c>
      <c r="W6" s="151" t="n">
        <f aca="false">SUM(I6:I9)</f>
        <v>6014.00995108707</v>
      </c>
      <c r="X6" s="151" t="n">
        <f aca="false">SUM(J6:J9)</f>
        <v>14537.3068844752</v>
      </c>
      <c r="Y6" s="155" t="n">
        <f aca="false">SUM(K6:K9)</f>
        <v>68616.2675537466</v>
      </c>
      <c r="Z6" s="156" t="n">
        <f aca="false">SUM(L6:L9)</f>
        <v>176035.483360599</v>
      </c>
      <c r="AB6" s="157" t="n">
        <v>1995</v>
      </c>
      <c r="AC6" s="158" t="n">
        <v>14193.1124212795</v>
      </c>
      <c r="AD6" s="158" t="n">
        <v>16096.1205993469</v>
      </c>
      <c r="AE6" s="158" t="n">
        <v>12790.2661253593</v>
      </c>
      <c r="AF6" s="158" t="n">
        <v>4757.73631970651</v>
      </c>
      <c r="AG6" s="158" t="n">
        <v>18950.3987300503</v>
      </c>
      <c r="AH6" s="158" t="n">
        <v>14537.3448157189</v>
      </c>
      <c r="AI6" s="159" t="n">
        <f aca="false">AJ6-SUM(AB6:AG6)</f>
        <v>25931.9854112819</v>
      </c>
      <c r="AJ6" s="159" t="n">
        <f aca="false">AK6-SUM(AC6:AH6)</f>
        <v>94714.6196070245</v>
      </c>
      <c r="AK6" s="184" t="n">
        <v>176039.598618486</v>
      </c>
      <c r="AM6" s="157" t="n">
        <v>1995</v>
      </c>
      <c r="AN6" s="185" t="n">
        <v>3.44222101403982</v>
      </c>
      <c r="AO6" s="185" t="n">
        <v>0.00156095399684162</v>
      </c>
      <c r="AP6" s="185" t="n">
        <v>0.021570958728385</v>
      </c>
      <c r="AQ6" s="185" t="n">
        <v>0.0474975384919147</v>
      </c>
      <c r="AR6" s="185" t="n">
        <v>0.231297181303464</v>
      </c>
      <c r="AS6" s="185" t="n">
        <v>0.0379312429091955</v>
      </c>
      <c r="AT6" s="186" t="n">
        <f aca="false">AV6-SUM(AN6:AS6)</f>
        <v>0.333178997527207</v>
      </c>
      <c r="AU6" s="187" t="n">
        <v>0</v>
      </c>
      <c r="AV6" s="187" t="n">
        <v>4.11525788699683</v>
      </c>
    </row>
    <row r="7" customFormat="false" ht="12.75" hidden="false" customHeight="false" outlineLevel="0" collapsed="false">
      <c r="B7" s="161" t="s">
        <v>129</v>
      </c>
      <c r="C7" s="162" t="n">
        <v>3629.49247931312</v>
      </c>
      <c r="D7" s="162" t="n">
        <v>4215.62147488384</v>
      </c>
      <c r="E7" s="162" t="n">
        <v>3191.03092165663</v>
      </c>
      <c r="F7" s="162" t="n">
        <v>4429.88788754509</v>
      </c>
      <c r="G7" s="162" t="n">
        <v>1246.99046674632</v>
      </c>
      <c r="H7" s="162" t="n">
        <v>4998.44050564295</v>
      </c>
      <c r="I7" s="163" t="n">
        <v>1511.35272819734</v>
      </c>
      <c r="J7" s="163" t="n">
        <v>3502.47997377266</v>
      </c>
      <c r="K7" s="155" t="n">
        <v>18236.7794676209</v>
      </c>
      <c r="L7" s="164" t="n">
        <f aca="false">SUM(C7:K7)</f>
        <v>44962.0759053788</v>
      </c>
      <c r="M7" s="165"/>
      <c r="N7" s="181"/>
      <c r="P7" s="161" t="n">
        <v>1996</v>
      </c>
      <c r="Q7" s="166" t="n">
        <f aca="false">SUM(C10:C13)</f>
        <v>13540.1286629635</v>
      </c>
      <c r="R7" s="166" t="n">
        <f aca="false">SUM(D10:D13)</f>
        <v>16179.8019161824</v>
      </c>
      <c r="S7" s="166" t="n">
        <f aca="false">SUM(E10:E13)</f>
        <v>11460.8258443809</v>
      </c>
      <c r="T7" s="166" t="n">
        <f aca="false">SUM(F10:F13)</f>
        <v>17619.1642219776</v>
      </c>
      <c r="U7" s="166" t="n">
        <f aca="false">SUM(G10:G13)</f>
        <v>4454.29534337513</v>
      </c>
      <c r="V7" s="166" t="n">
        <f aca="false">SUM(H10:H13)</f>
        <v>17629.9935282947</v>
      </c>
      <c r="W7" s="166" t="n">
        <f aca="false">SUM(I10:I13)</f>
        <v>6784.80711427187</v>
      </c>
      <c r="X7" s="166" t="n">
        <f aca="false">SUM(J10:J13)</f>
        <v>12773.2923154767</v>
      </c>
      <c r="Y7" s="167" t="n">
        <f aca="false">SUM(K10:K13)</f>
        <v>66300.6329938731</v>
      </c>
      <c r="Z7" s="168" t="n">
        <f aca="false">SUM(L10:L13)</f>
        <v>166742.941940796</v>
      </c>
      <c r="AB7" s="157" t="n">
        <v>1996</v>
      </c>
      <c r="AC7" s="158" t="n">
        <v>13542.8651559104</v>
      </c>
      <c r="AD7" s="158" t="n">
        <v>16179.8032976115</v>
      </c>
      <c r="AE7" s="158" t="n">
        <v>11460.9774409997</v>
      </c>
      <c r="AF7" s="158" t="n">
        <v>4454.29836801512</v>
      </c>
      <c r="AG7" s="158" t="n">
        <v>17630.0812370092</v>
      </c>
      <c r="AH7" s="158" t="n">
        <v>12773.416618129</v>
      </c>
      <c r="AI7" s="159" t="n">
        <f aca="false">AJ7-SUM(AB7:AG7)</f>
        <v>25441.037944377</v>
      </c>
      <c r="AJ7" s="159" t="n">
        <f aca="false">AK7-SUM(AC7:AH7)</f>
        <v>90705.0634439229</v>
      </c>
      <c r="AK7" s="184" t="n">
        <v>166746.505561598</v>
      </c>
      <c r="AM7" s="157" t="n">
        <v>1996</v>
      </c>
      <c r="AN7" s="185" t="n">
        <v>2.73649294750076</v>
      </c>
      <c r="AO7" s="185" t="n">
        <v>0.00138142983009752</v>
      </c>
      <c r="AP7" s="185" t="n">
        <v>0.151596618954393</v>
      </c>
      <c r="AQ7" s="185" t="n">
        <v>0.189800480459089</v>
      </c>
      <c r="AR7" s="185" t="n">
        <v>0.0877087148457826</v>
      </c>
      <c r="AS7" s="185" t="n">
        <v>0.124302652117996</v>
      </c>
      <c r="AT7" s="186" t="n">
        <f aca="false">AV7-SUM(AN7:AS7)</f>
        <v>0.272337965697489</v>
      </c>
      <c r="AU7" s="187" t="n">
        <v>0</v>
      </c>
      <c r="AV7" s="187" t="n">
        <v>3.5636208094056</v>
      </c>
    </row>
    <row r="8" customFormat="false" ht="12.75" hidden="false" customHeight="false" outlineLevel="0" collapsed="false">
      <c r="B8" s="161" t="s">
        <v>130</v>
      </c>
      <c r="C8" s="162" t="n">
        <v>3595.74886635127</v>
      </c>
      <c r="D8" s="162" t="n">
        <v>3529.27854807352</v>
      </c>
      <c r="E8" s="162" t="n">
        <v>3152.12936552166</v>
      </c>
      <c r="F8" s="162" t="n">
        <v>4902.09591565054</v>
      </c>
      <c r="G8" s="162" t="n">
        <v>1108.52646983006</v>
      </c>
      <c r="H8" s="162" t="n">
        <v>4700.0343963006</v>
      </c>
      <c r="I8" s="163" t="n">
        <v>1567.80725889793</v>
      </c>
      <c r="J8" s="163" t="n">
        <v>3805.65512529383</v>
      </c>
      <c r="K8" s="155" t="n">
        <v>16830.4512498697</v>
      </c>
      <c r="L8" s="164" t="n">
        <f aca="false">SUM(C8:K8)</f>
        <v>43191.7271957891</v>
      </c>
      <c r="M8" s="165"/>
      <c r="N8" s="181"/>
      <c r="P8" s="161" t="n">
        <v>1997</v>
      </c>
      <c r="Q8" s="150" t="n">
        <f aca="false">SUM(C14:C17)</f>
        <v>14756.4181778813</v>
      </c>
      <c r="R8" s="150" t="n">
        <f aca="false">SUM(D14:D17)</f>
        <v>16764.1711755437</v>
      </c>
      <c r="S8" s="150" t="n">
        <f aca="false">SUM(E14:E17)</f>
        <v>11850.4902960447</v>
      </c>
      <c r="T8" s="150" t="n">
        <f aca="false">SUM(F14:F17)</f>
        <v>17748.915447464</v>
      </c>
      <c r="U8" s="150" t="n">
        <f aca="false">SUM(G14:G17)</f>
        <v>4175.22131261406</v>
      </c>
      <c r="V8" s="150" t="n">
        <f aca="false">SUM(H14:H17)</f>
        <v>19829.2413673285</v>
      </c>
      <c r="W8" s="151" t="n">
        <f aca="false">SUM(I14:I17)</f>
        <v>7227.90406414381</v>
      </c>
      <c r="X8" s="151" t="n">
        <f aca="false">SUM(J14:J17)</f>
        <v>14403.6050536909</v>
      </c>
      <c r="Y8" s="155" t="n">
        <f aca="false">SUM(K14:K17)</f>
        <v>70710.9675012678</v>
      </c>
      <c r="Z8" s="156" t="n">
        <f aca="false">SUM(L14:L17)</f>
        <v>177466.934395979</v>
      </c>
      <c r="AB8" s="157" t="n">
        <v>1997</v>
      </c>
      <c r="AC8" s="158" t="n">
        <v>14763.4991675487</v>
      </c>
      <c r="AD8" s="158" t="n">
        <v>16764.1777326854</v>
      </c>
      <c r="AE8" s="158" t="n">
        <v>11850.4987666116</v>
      </c>
      <c r="AF8" s="158" t="n">
        <v>4175.2233603778</v>
      </c>
      <c r="AG8" s="158" t="n">
        <v>19829.5268564849</v>
      </c>
      <c r="AH8" s="158" t="n">
        <v>14403.8485382681</v>
      </c>
      <c r="AI8" s="159" t="n">
        <f aca="false">AJ8-SUM(AB8:AG8)</f>
        <v>26308.3989542219</v>
      </c>
      <c r="AJ8" s="159" t="n">
        <f aca="false">AK8-SUM(AC8:AH8)</f>
        <v>95688.3248379303</v>
      </c>
      <c r="AK8" s="184" t="n">
        <v>177475.099259907</v>
      </c>
      <c r="AM8" s="157" t="n">
        <v>1997</v>
      </c>
      <c r="AN8" s="185" t="n">
        <v>7.08098966747943</v>
      </c>
      <c r="AO8" s="185" t="n">
        <v>0.00655714195773914</v>
      </c>
      <c r="AP8" s="185" t="n">
        <v>0.00847056649622848</v>
      </c>
      <c r="AQ8" s="185" t="n">
        <v>0.0804014850358748</v>
      </c>
      <c r="AR8" s="185" t="n">
        <v>0.285489156228718</v>
      </c>
      <c r="AS8" s="185" t="n">
        <v>0.243484576843825</v>
      </c>
      <c r="AT8" s="186" t="n">
        <f aca="false">AV8-SUM(AN8:AS8)</f>
        <v>0.459471332823474</v>
      </c>
      <c r="AU8" s="187" t="n">
        <v>0</v>
      </c>
      <c r="AV8" s="187" t="n">
        <v>8.16486392686529</v>
      </c>
    </row>
    <row r="9" customFormat="false" ht="12.75" hidden="false" customHeight="false" outlineLevel="0" collapsed="false">
      <c r="B9" s="161" t="s">
        <v>131</v>
      </c>
      <c r="C9" s="162" t="n">
        <v>3661.44417492817</v>
      </c>
      <c r="D9" s="162" t="n">
        <v>4405.39907633049</v>
      </c>
      <c r="E9" s="162" t="n">
        <v>3271.27606564345</v>
      </c>
      <c r="F9" s="162" t="n">
        <v>5211.45324982655</v>
      </c>
      <c r="G9" s="162" t="n">
        <v>1064.63731013466</v>
      </c>
      <c r="H9" s="162" t="n">
        <v>4535.85277316952</v>
      </c>
      <c r="I9" s="163" t="n">
        <v>1574.29925856453</v>
      </c>
      <c r="J9" s="163" t="n">
        <v>3646.92286637149</v>
      </c>
      <c r="K9" s="155" t="n">
        <v>16764.188775068</v>
      </c>
      <c r="L9" s="164" t="n">
        <f aca="false">SUM(C9:K9)</f>
        <v>44135.4735500368</v>
      </c>
      <c r="M9" s="165"/>
      <c r="N9" s="181"/>
      <c r="P9" s="161" t="n">
        <v>1998</v>
      </c>
      <c r="Q9" s="166" t="n">
        <f aca="false">SUM(C18:C21)</f>
        <v>14938.9097805312</v>
      </c>
      <c r="R9" s="166" t="n">
        <f aca="false">SUM(D18:D21)</f>
        <v>16878.3036675639</v>
      </c>
      <c r="S9" s="166" t="n">
        <f aca="false">SUM(E18:E21)</f>
        <v>12626.7131225069</v>
      </c>
      <c r="T9" s="166" t="n">
        <f aca="false">SUM(F18:F21)</f>
        <v>21829.7107827676</v>
      </c>
      <c r="U9" s="166" t="n">
        <f aca="false">SUM(G18:G21)</f>
        <v>5310.15851467861</v>
      </c>
      <c r="V9" s="166" t="n">
        <f aca="false">SUM(H18:H21)</f>
        <v>22109.8502294736</v>
      </c>
      <c r="W9" s="166" t="n">
        <f aca="false">SUM(I18:I21)</f>
        <v>6892.60635685242</v>
      </c>
      <c r="X9" s="166" t="n">
        <f aca="false">SUM(J18:J21)</f>
        <v>15338.4430555107</v>
      </c>
      <c r="Y9" s="167" t="n">
        <f aca="false">SUM(K18:K21)</f>
        <v>76049.8894942916</v>
      </c>
      <c r="Z9" s="168" t="n">
        <f aca="false">SUM(L18:L21)</f>
        <v>191974.585004176</v>
      </c>
      <c r="AB9" s="157" t="n">
        <v>1998</v>
      </c>
      <c r="AC9" s="158" t="n">
        <v>14944.6827790477</v>
      </c>
      <c r="AD9" s="158" t="n">
        <v>16878.3095780431</v>
      </c>
      <c r="AE9" s="158" t="n">
        <v>12626.7193405522</v>
      </c>
      <c r="AF9" s="158" t="n">
        <v>5310.16086168273</v>
      </c>
      <c r="AG9" s="158" t="n">
        <v>22110.2689259465</v>
      </c>
      <c r="AH9" s="158" t="n">
        <v>15338.4779268387</v>
      </c>
      <c r="AI9" s="159" t="n">
        <f aca="false">AJ9-SUM(AB9:AG9)</f>
        <v>30904.8689418841</v>
      </c>
      <c r="AJ9" s="159" t="n">
        <f aca="false">AK9-SUM(AC9:AH9)</f>
        <v>104773.010427156</v>
      </c>
      <c r="AK9" s="184" t="n">
        <v>191981.629839267</v>
      </c>
      <c r="AM9" s="157" t="n">
        <v>1998</v>
      </c>
      <c r="AN9" s="185" t="n">
        <v>5.77299851654029</v>
      </c>
      <c r="AO9" s="185" t="n">
        <v>0.00591047942481519</v>
      </c>
      <c r="AP9" s="185" t="n">
        <v>0.00621804471220712</v>
      </c>
      <c r="AQ9" s="185" t="n">
        <v>0.444300466723833</v>
      </c>
      <c r="AR9" s="185" t="n">
        <v>0.418696472590966</v>
      </c>
      <c r="AS9" s="185" t="n">
        <v>0.0348713272269903</v>
      </c>
      <c r="AT9" s="186" t="n">
        <f aca="false">AV9-SUM(AN9:AS9)</f>
        <v>0.361839781437077</v>
      </c>
      <c r="AU9" s="187" t="n">
        <v>0</v>
      </c>
      <c r="AV9" s="187" t="n">
        <v>7.04483508865617</v>
      </c>
    </row>
    <row r="10" customFormat="false" ht="12.75" hidden="false" customHeight="false" outlineLevel="0" collapsed="false">
      <c r="B10" s="161" t="s">
        <v>132</v>
      </c>
      <c r="C10" s="169" t="n">
        <v>3297.5457627507</v>
      </c>
      <c r="D10" s="169" t="n">
        <v>4087.11009549283</v>
      </c>
      <c r="E10" s="169" t="n">
        <v>3180.37334423111</v>
      </c>
      <c r="F10" s="169" t="n">
        <v>4387.17602957924</v>
      </c>
      <c r="G10" s="169" t="n">
        <v>1209.40242842051</v>
      </c>
      <c r="H10" s="169" t="n">
        <v>4595.1908619024</v>
      </c>
      <c r="I10" s="166" t="n">
        <v>1613.77689890292</v>
      </c>
      <c r="J10" s="166" t="n">
        <v>3424.19859163239</v>
      </c>
      <c r="K10" s="167" t="n">
        <v>16417.5566374832</v>
      </c>
      <c r="L10" s="170" t="n">
        <f aca="false">SUM(C10:K10)</f>
        <v>42212.3306503953</v>
      </c>
      <c r="M10" s="171" t="n">
        <f aca="false">(L10-L6)/L6</f>
        <v>-0.0350630643060893</v>
      </c>
      <c r="N10" s="181"/>
      <c r="P10" s="161" t="n">
        <v>1999</v>
      </c>
      <c r="Q10" s="150" t="n">
        <f aca="false">SUM(C22:C25)</f>
        <v>16768.1896947663</v>
      </c>
      <c r="R10" s="150" t="n">
        <f aca="false">SUM(D22:D25)</f>
        <v>20402.3038351484</v>
      </c>
      <c r="S10" s="150" t="n">
        <f aca="false">SUM(E22:E25)</f>
        <v>13193.0765185818</v>
      </c>
      <c r="T10" s="150" t="n">
        <f aca="false">SUM(F22:F25)</f>
        <v>23294.4565199489</v>
      </c>
      <c r="U10" s="150" t="n">
        <f aca="false">SUM(G22:G25)</f>
        <v>5879.43983772101</v>
      </c>
      <c r="V10" s="150" t="n">
        <f aca="false">SUM(H22:H25)</f>
        <v>23100.7914719696</v>
      </c>
      <c r="W10" s="151" t="n">
        <f aca="false">SUM(I22:I25)</f>
        <v>6928.79227761264</v>
      </c>
      <c r="X10" s="151" t="n">
        <f aca="false">SUM(J22:J25)</f>
        <v>17310.9391007722</v>
      </c>
      <c r="Y10" s="155" t="n">
        <f aca="false">SUM(K22:K25)</f>
        <v>80834.3030814364</v>
      </c>
      <c r="Z10" s="156" t="n">
        <f aca="false">SUM(L22:L25)</f>
        <v>207712.292337957</v>
      </c>
      <c r="AB10" s="157" t="n">
        <v>1999</v>
      </c>
      <c r="AC10" s="158" t="n">
        <v>16804.4064779037</v>
      </c>
      <c r="AD10" s="158" t="n">
        <v>20402.3108428093</v>
      </c>
      <c r="AE10" s="158" t="n">
        <v>13193.1050992623</v>
      </c>
      <c r="AF10" s="158" t="n">
        <v>5879.44448893292</v>
      </c>
      <c r="AG10" s="158" t="n">
        <v>23101.2889775165</v>
      </c>
      <c r="AH10" s="158" t="n">
        <v>17311.0008103902</v>
      </c>
      <c r="AI10" s="159" t="n">
        <f aca="false">AJ10-SUM(AB10:AG10)</f>
        <v>29691.6025233389</v>
      </c>
      <c r="AJ10" s="159" t="n">
        <f aca="false">AK10-SUM(AC10:AH10)</f>
        <v>111071.158409764</v>
      </c>
      <c r="AK10" s="184" t="n">
        <v>207762.715106578</v>
      </c>
      <c r="AM10" s="157" t="n">
        <v>1999</v>
      </c>
      <c r="AN10" s="185" t="n">
        <v>36.2167831375032</v>
      </c>
      <c r="AO10" s="185" t="n">
        <v>0.00700766138581937</v>
      </c>
      <c r="AP10" s="185" t="n">
        <v>0.0285806804343015</v>
      </c>
      <c r="AQ10" s="185" t="n">
        <v>0.368634638538289</v>
      </c>
      <c r="AR10" s="185" t="n">
        <v>0.497505547070948</v>
      </c>
      <c r="AS10" s="185" t="n">
        <v>0.0617096177056101</v>
      </c>
      <c r="AT10" s="186" t="n">
        <f aca="false">AV10-SUM(AN10:AS10)</f>
        <v>13.2425473414587</v>
      </c>
      <c r="AU10" s="187" t="n">
        <v>0.000969680402898287</v>
      </c>
      <c r="AV10" s="187" t="n">
        <v>50.4227686240969</v>
      </c>
    </row>
    <row r="11" customFormat="false" ht="12.75" hidden="false" customHeight="false" outlineLevel="0" collapsed="false">
      <c r="B11" s="161" t="s">
        <v>133</v>
      </c>
      <c r="C11" s="169" t="n">
        <v>3201.21276311226</v>
      </c>
      <c r="D11" s="169" t="n">
        <v>3575.73582108359</v>
      </c>
      <c r="E11" s="169" t="n">
        <v>2755.32427284186</v>
      </c>
      <c r="F11" s="169" t="n">
        <v>4354.20067409557</v>
      </c>
      <c r="G11" s="169" t="n">
        <v>1143.42865634064</v>
      </c>
      <c r="H11" s="169" t="n">
        <v>4444.60404475278</v>
      </c>
      <c r="I11" s="166" t="n">
        <v>1656.36717544987</v>
      </c>
      <c r="J11" s="166" t="n">
        <v>2918.899046823</v>
      </c>
      <c r="K11" s="167" t="n">
        <v>16330.33701515</v>
      </c>
      <c r="L11" s="170" t="n">
        <f aca="false">SUM(C11:K11)</f>
        <v>40380.1094696495</v>
      </c>
      <c r="M11" s="171" t="n">
        <f aca="false">(L11-L7)/L7</f>
        <v>-0.101907359557239</v>
      </c>
      <c r="N11" s="181"/>
      <c r="P11" s="161" t="n">
        <v>2000</v>
      </c>
      <c r="Q11" s="166" t="n">
        <f aca="false">SUM(C26:C29)</f>
        <v>17111.1435710673</v>
      </c>
      <c r="R11" s="166" t="n">
        <f aca="false">SUM(D26:D29)</f>
        <v>21537.8984736082</v>
      </c>
      <c r="S11" s="166" t="n">
        <f aca="false">SUM(E26:E29)</f>
        <v>14186.1864258839</v>
      </c>
      <c r="T11" s="166" t="n">
        <f aca="false">SUM(F26:F29)</f>
        <v>25544.7804656331</v>
      </c>
      <c r="U11" s="166" t="n">
        <f aca="false">SUM(G26:G29)</f>
        <v>6116.37839261411</v>
      </c>
      <c r="V11" s="166" t="n">
        <f aca="false">SUM(H26:H29)</f>
        <v>26132.6738977217</v>
      </c>
      <c r="W11" s="166" t="n">
        <f aca="false">SUM(I26:I29)</f>
        <v>8652.14927062601</v>
      </c>
      <c r="X11" s="166" t="n">
        <f aca="false">SUM(J26:J29)</f>
        <v>17640.9853282304</v>
      </c>
      <c r="Y11" s="167" t="n">
        <f aca="false">SUM(K26:K29)</f>
        <v>86072.2530232679</v>
      </c>
      <c r="Z11" s="168" t="n">
        <f aca="false">SUM(L26:L29)</f>
        <v>222994.448848652</v>
      </c>
      <c r="AB11" s="157" t="n">
        <v>2000</v>
      </c>
      <c r="AC11" s="158" t="n">
        <v>17129.1277765221</v>
      </c>
      <c r="AD11" s="158" t="n">
        <v>21537.900200938</v>
      </c>
      <c r="AE11" s="158" t="n">
        <v>14186.2096538246</v>
      </c>
      <c r="AF11" s="158" t="n">
        <v>6116.38722342144</v>
      </c>
      <c r="AG11" s="158" t="n">
        <v>26133.269375921</v>
      </c>
      <c r="AH11" s="158" t="n">
        <v>17641.0762680643</v>
      </c>
      <c r="AI11" s="159" t="n">
        <f aca="false">AJ11-SUM(AB11:AG11)</f>
        <v>33167.193234639</v>
      </c>
      <c r="AJ11" s="159" t="n">
        <f aca="false">AK11-SUM(AC11:AH11)</f>
        <v>120270.087465266</v>
      </c>
      <c r="AK11" s="184" t="n">
        <v>223014.057963957</v>
      </c>
      <c r="AM11" s="157" t="n">
        <v>2000</v>
      </c>
      <c r="AN11" s="185" t="n">
        <v>17.9842054551787</v>
      </c>
      <c r="AO11" s="185" t="n">
        <v>0.00172733022397693</v>
      </c>
      <c r="AP11" s="185" t="n">
        <v>0.0232279405742741</v>
      </c>
      <c r="AQ11" s="185" t="n">
        <v>0.0498417761872872</v>
      </c>
      <c r="AR11" s="185" t="n">
        <v>0.595478199181617</v>
      </c>
      <c r="AS11" s="185" t="n">
        <v>0.0909398331950707</v>
      </c>
      <c r="AT11" s="186" t="n">
        <f aca="false">AV11-SUM(AN11:AS11)</f>
        <v>0.863694771900928</v>
      </c>
      <c r="AU11" s="187" t="n">
        <v>0.00439324982190714</v>
      </c>
      <c r="AV11" s="187" t="n">
        <v>19.6091153064418</v>
      </c>
    </row>
    <row r="12" customFormat="false" ht="12.75" hidden="false" customHeight="false" outlineLevel="0" collapsed="false">
      <c r="B12" s="161" t="s">
        <v>134</v>
      </c>
      <c r="C12" s="169" t="n">
        <v>3588.85048869288</v>
      </c>
      <c r="D12" s="169" t="n">
        <v>4179.67817545133</v>
      </c>
      <c r="E12" s="169" t="n">
        <v>2917.28484757394</v>
      </c>
      <c r="F12" s="169" t="n">
        <v>4295.02946301207</v>
      </c>
      <c r="G12" s="169" t="n">
        <v>1048.66583775257</v>
      </c>
      <c r="H12" s="169" t="n">
        <v>4178.77806960663</v>
      </c>
      <c r="I12" s="166" t="n">
        <v>1765.2944140092</v>
      </c>
      <c r="J12" s="166" t="n">
        <v>3114.13080071499</v>
      </c>
      <c r="K12" s="167" t="n">
        <v>16977.0748324095</v>
      </c>
      <c r="L12" s="170" t="n">
        <f aca="false">SUM(C12:K12)</f>
        <v>42064.7869292231</v>
      </c>
      <c r="M12" s="171" t="n">
        <f aca="false">(L12-L8)/L8</f>
        <v>-0.0260915767840805</v>
      </c>
      <c r="N12" s="181"/>
      <c r="P12" s="161" t="n">
        <v>2001</v>
      </c>
      <c r="Q12" s="150" t="n">
        <f aca="false">SUM(C30:C33)</f>
        <v>20000.1507967618</v>
      </c>
      <c r="R12" s="150" t="n">
        <f aca="false">SUM(D30:D33)</f>
        <v>20769.4979460587</v>
      </c>
      <c r="S12" s="150" t="n">
        <f aca="false">SUM(E30:E33)</f>
        <v>17314.2016272724</v>
      </c>
      <c r="T12" s="150" t="n">
        <f aca="false">SUM(F30:F33)</f>
        <v>26835.8465768983</v>
      </c>
      <c r="U12" s="150" t="n">
        <f aca="false">SUM(G30:G33)</f>
        <v>7096.86853878507</v>
      </c>
      <c r="V12" s="150" t="n">
        <f aca="false">SUM(H30:H33)</f>
        <v>28812.5725342075</v>
      </c>
      <c r="W12" s="151" t="n">
        <f aca="false">SUM(I30:I33)</f>
        <v>9537.84806784591</v>
      </c>
      <c r="X12" s="151" t="n">
        <f aca="false">SUM(J30:J33)</f>
        <v>19040.3270017989</v>
      </c>
      <c r="Y12" s="155" t="n">
        <f aca="false">SUM(K30:K33)</f>
        <v>94195.8581010067</v>
      </c>
      <c r="Z12" s="156" t="n">
        <f aca="false">SUM(L30:L33)</f>
        <v>243603.171190635</v>
      </c>
      <c r="AB12" s="157" t="n">
        <v>2001</v>
      </c>
      <c r="AC12" s="158" t="n">
        <v>20009.8313350568</v>
      </c>
      <c r="AD12" s="158" t="n">
        <v>20769.5145903949</v>
      </c>
      <c r="AE12" s="158" t="n">
        <v>17314.2151457006</v>
      </c>
      <c r="AF12" s="158" t="n">
        <v>7096.89732248205</v>
      </c>
      <c r="AG12" s="158" t="n">
        <v>28813.2902545247</v>
      </c>
      <c r="AH12" s="158" t="n">
        <v>19040.3498193324</v>
      </c>
      <c r="AI12" s="159" t="n">
        <f aca="false">AJ12-SUM(AB12:AG12)</f>
        <v>34568.493026222</v>
      </c>
      <c r="AJ12" s="159" t="n">
        <f aca="false">AK12-SUM(AC12:AH12)</f>
        <v>130573.241674381</v>
      </c>
      <c r="AK12" s="184" t="n">
        <v>243617.340141873</v>
      </c>
      <c r="AM12" s="157" t="n">
        <v>2001</v>
      </c>
      <c r="AN12" s="185" t="n">
        <v>9.68053829509305</v>
      </c>
      <c r="AO12" s="185" t="n">
        <v>0.0166443367221487</v>
      </c>
      <c r="AP12" s="185" t="n">
        <v>0.0135184281127283</v>
      </c>
      <c r="AQ12" s="185" t="n">
        <v>1.67534386079293</v>
      </c>
      <c r="AR12" s="185" t="n">
        <v>0.717720317230898</v>
      </c>
      <c r="AS12" s="185" t="n">
        <v>0.0228175330959793</v>
      </c>
      <c r="AT12" s="186" t="n">
        <f aca="false">AV12-SUM(AN12:AS12)</f>
        <v>2.04236846838118</v>
      </c>
      <c r="AU12" s="187" t="n">
        <v>0.0070889358141789</v>
      </c>
      <c r="AV12" s="187" t="n">
        <v>14.1689512394289</v>
      </c>
    </row>
    <row r="13" customFormat="false" ht="12.75" hidden="false" customHeight="false" outlineLevel="0" collapsed="false">
      <c r="B13" s="161" t="s">
        <v>135</v>
      </c>
      <c r="C13" s="169" t="n">
        <v>3452.51964840763</v>
      </c>
      <c r="D13" s="169" t="n">
        <v>4337.27782415463</v>
      </c>
      <c r="E13" s="169" t="n">
        <v>2607.84337973399</v>
      </c>
      <c r="F13" s="169" t="n">
        <v>4582.75805529072</v>
      </c>
      <c r="G13" s="169" t="n">
        <v>1052.7984208614</v>
      </c>
      <c r="H13" s="169" t="n">
        <v>4411.42055203291</v>
      </c>
      <c r="I13" s="166" t="n">
        <v>1749.36862590989</v>
      </c>
      <c r="J13" s="166" t="n">
        <v>3316.06387630636</v>
      </c>
      <c r="K13" s="167" t="n">
        <v>16575.6645088304</v>
      </c>
      <c r="L13" s="170" t="n">
        <f aca="false">SUM(C13:K13)</f>
        <v>42085.7148915279</v>
      </c>
      <c r="M13" s="171" t="n">
        <f aca="false">(L13-L9)/L9</f>
        <v>-0.0464424303997792</v>
      </c>
      <c r="N13" s="181"/>
      <c r="P13" s="161" t="n">
        <v>2002</v>
      </c>
      <c r="Q13" s="166" t="n">
        <f aca="false">SUM(C34:C37)</f>
        <v>20773.864920335</v>
      </c>
      <c r="R13" s="166" t="n">
        <f aca="false">SUM(D34:D37)</f>
        <v>23170.4052831269</v>
      </c>
      <c r="S13" s="166" t="n">
        <f aca="false">SUM(E34:E37)</f>
        <v>17565.136220111</v>
      </c>
      <c r="T13" s="166" t="n">
        <f aca="false">SUM(F34:F37)</f>
        <v>29306.1509909878</v>
      </c>
      <c r="U13" s="166" t="n">
        <f aca="false">SUM(G34:G37)</f>
        <v>6279.36523765708</v>
      </c>
      <c r="V13" s="166" t="n">
        <f aca="false">SUM(H34:H37)</f>
        <v>31960.0327566002</v>
      </c>
      <c r="W13" s="166" t="n">
        <f aca="false">SUM(I34:I37)</f>
        <v>9578.96165062274</v>
      </c>
      <c r="X13" s="166" t="n">
        <f aca="false">SUM(J34:J37)</f>
        <v>21355.0987578186</v>
      </c>
      <c r="Y13" s="167" t="n">
        <f aca="false">SUM(K34:K37)</f>
        <v>98277.0624805747</v>
      </c>
      <c r="Z13" s="168" t="n">
        <f aca="false">SUM(L34:L37)</f>
        <v>258266.078297834</v>
      </c>
      <c r="AB13" s="157" t="n">
        <v>2002</v>
      </c>
      <c r="AC13" s="158" t="n">
        <v>20781.3049878201</v>
      </c>
      <c r="AD13" s="158" t="n">
        <v>23174.7697520201</v>
      </c>
      <c r="AE13" s="158" t="n">
        <v>17565.1704897523</v>
      </c>
      <c r="AF13" s="158" t="n">
        <v>6279.37409903303</v>
      </c>
      <c r="AG13" s="158" t="n">
        <v>31962.4909922822</v>
      </c>
      <c r="AH13" s="158" t="n">
        <v>21384.249369948</v>
      </c>
      <c r="AI13" s="159" t="n">
        <f aca="false">AJ13-SUM(AB13:AG13)</f>
        <v>35401.5737554286</v>
      </c>
      <c r="AJ13" s="159" t="n">
        <f aca="false">AK13-SUM(AC13:AH13)</f>
        <v>137166.684076336</v>
      </c>
      <c r="AK13" s="184" t="n">
        <v>258314.043767192</v>
      </c>
      <c r="AM13" s="157" t="n">
        <v>2002</v>
      </c>
      <c r="AN13" s="185" t="n">
        <v>7.44006748508315</v>
      </c>
      <c r="AO13" s="185" t="n">
        <v>4.36446889370374</v>
      </c>
      <c r="AP13" s="185" t="n">
        <v>0.0342696411120436</v>
      </c>
      <c r="AQ13" s="185" t="n">
        <v>2.89674583847328</v>
      </c>
      <c r="AR13" s="185" t="n">
        <v>2.4582356819241</v>
      </c>
      <c r="AS13" s="185" t="n">
        <v>29.1506121291957</v>
      </c>
      <c r="AT13" s="186" t="n">
        <f aca="false">AV13-SUM(AN13:AS13)</f>
        <v>1.62106969113026</v>
      </c>
      <c r="AU13" s="187" t="n">
        <v>0.00012130434574466</v>
      </c>
      <c r="AV13" s="187" t="n">
        <v>47.9654693606223</v>
      </c>
    </row>
    <row r="14" customFormat="false" ht="12.75" hidden="false" customHeight="false" outlineLevel="0" collapsed="false">
      <c r="B14" s="161" t="s">
        <v>136</v>
      </c>
      <c r="C14" s="162" t="n">
        <v>3023.31274977107</v>
      </c>
      <c r="D14" s="162" t="n">
        <v>3909.57699278053</v>
      </c>
      <c r="E14" s="162" t="n">
        <v>2699.51883979107</v>
      </c>
      <c r="F14" s="162" t="n">
        <v>3771.08797353316</v>
      </c>
      <c r="G14" s="162" t="n">
        <v>791.381187224799</v>
      </c>
      <c r="H14" s="162" t="n">
        <v>4258.11213921573</v>
      </c>
      <c r="I14" s="163" t="n">
        <v>1662.18020476528</v>
      </c>
      <c r="J14" s="163" t="n">
        <v>3424.53875052615</v>
      </c>
      <c r="K14" s="155" t="n">
        <v>15618.638634156</v>
      </c>
      <c r="L14" s="164" t="n">
        <f aca="false">SUM(C14:K14)</f>
        <v>39158.3474717637</v>
      </c>
      <c r="M14" s="165" t="n">
        <f aca="false">(L14-L10)/L10</f>
        <v>-0.0723481298373407</v>
      </c>
      <c r="N14" s="181"/>
      <c r="P14" s="161" t="n">
        <v>2003</v>
      </c>
      <c r="Q14" s="150" t="n">
        <f aca="false">SUM(C38:C41)</f>
        <v>21238.3781376422</v>
      </c>
      <c r="R14" s="150" t="n">
        <f aca="false">SUM(D38:D41)</f>
        <v>23805.1406259437</v>
      </c>
      <c r="S14" s="150" t="n">
        <f aca="false">SUM(E38:E41)</f>
        <v>20953.3467722182</v>
      </c>
      <c r="T14" s="150" t="n">
        <f aca="false">SUM(F38:F41)</f>
        <v>31509.9074327938</v>
      </c>
      <c r="U14" s="150" t="n">
        <f aca="false">SUM(G38:G41)</f>
        <v>7842.49673838315</v>
      </c>
      <c r="V14" s="150" t="n">
        <f aca="false">SUM(H38:H41)</f>
        <v>35624.163288998</v>
      </c>
      <c r="W14" s="151" t="n">
        <f aca="false">SUM(I38:I41)</f>
        <v>8064.18767222367</v>
      </c>
      <c r="X14" s="151" t="n">
        <f aca="false">SUM(J38:J41)</f>
        <v>21351.608865512</v>
      </c>
      <c r="Y14" s="155" t="n">
        <f aca="false">SUM(K38:K41)</f>
        <v>103450.825469075</v>
      </c>
      <c r="Z14" s="156" t="n">
        <f aca="false">SUM(L38:L41)</f>
        <v>273840.055002789</v>
      </c>
      <c r="AB14" s="157" t="n">
        <v>2003</v>
      </c>
      <c r="AC14" s="158" t="n">
        <v>21238.9495414359</v>
      </c>
      <c r="AD14" s="158" t="n">
        <v>23807.5301636114</v>
      </c>
      <c r="AE14" s="158" t="n">
        <v>20953.3614622245</v>
      </c>
      <c r="AF14" s="158" t="n">
        <v>7842.49869347657</v>
      </c>
      <c r="AG14" s="158" t="n">
        <v>35625.8604931407</v>
      </c>
      <c r="AH14" s="158" t="n">
        <v>21351.6161964284</v>
      </c>
      <c r="AI14" s="159" t="n">
        <f aca="false">AJ14-SUM(AB14:AG14)</f>
        <v>31556.3335242808</v>
      </c>
      <c r="AJ14" s="159" t="n">
        <f aca="false">AK14-SUM(AC14:AH14)</f>
        <v>143027.53387817</v>
      </c>
      <c r="AK14" s="184" t="n">
        <v>273847.350428487</v>
      </c>
      <c r="AM14" s="157" t="n">
        <v>2003</v>
      </c>
      <c r="AN14" s="185" t="n">
        <v>0.571403793932819</v>
      </c>
      <c r="AO14" s="185" t="n">
        <v>2.38953766819474</v>
      </c>
      <c r="AP14" s="185" t="n">
        <v>0.0146900061886667</v>
      </c>
      <c r="AQ14" s="185" t="n">
        <v>2.48258216342347</v>
      </c>
      <c r="AR14" s="185" t="n">
        <v>1.69720414270937</v>
      </c>
      <c r="AS14" s="185" t="n">
        <v>0.00733091621471364</v>
      </c>
      <c r="AT14" s="186" t="n">
        <f aca="false">AV14-SUM(AN14:AS14)</f>
        <v>0.132677010190481</v>
      </c>
      <c r="AU14" s="187" t="n">
        <v>5.25512081825567E-005</v>
      </c>
      <c r="AV14" s="187" t="n">
        <v>7.29542570085426</v>
      </c>
    </row>
    <row r="15" customFormat="false" ht="12.75" hidden="false" customHeight="false" outlineLevel="0" collapsed="false">
      <c r="B15" s="161" t="s">
        <v>137</v>
      </c>
      <c r="C15" s="162" t="n">
        <v>3589.25406334671</v>
      </c>
      <c r="D15" s="162" t="n">
        <v>3860.96981364995</v>
      </c>
      <c r="E15" s="162" t="n">
        <v>3046.81176650635</v>
      </c>
      <c r="F15" s="162" t="n">
        <v>4520.58625134503</v>
      </c>
      <c r="G15" s="162" t="n">
        <v>1078.86214145076</v>
      </c>
      <c r="H15" s="162" t="n">
        <v>5160.13783994415</v>
      </c>
      <c r="I15" s="163" t="n">
        <v>1755.48108939575</v>
      </c>
      <c r="J15" s="163" t="n">
        <v>3265.35809255713</v>
      </c>
      <c r="K15" s="155" t="n">
        <v>18032.1943560052</v>
      </c>
      <c r="L15" s="164" t="n">
        <f aca="false">SUM(C15:K15)</f>
        <v>44309.6554142011</v>
      </c>
      <c r="M15" s="165" t="n">
        <f aca="false">(L15-L11)/L11</f>
        <v>0.0973139002385585</v>
      </c>
      <c r="N15" s="181"/>
      <c r="P15" s="161" t="n">
        <v>2004</v>
      </c>
      <c r="Q15" s="166" t="n">
        <f aca="false">SUM(C42:C45)</f>
        <v>24088.891106499</v>
      </c>
      <c r="R15" s="166" t="n">
        <f aca="false">SUM(D42:D45)</f>
        <v>26186.5299221909</v>
      </c>
      <c r="S15" s="166" t="n">
        <f aca="false">SUM(E42:E45)</f>
        <v>23964.376299115</v>
      </c>
      <c r="T15" s="166" t="n">
        <f aca="false">SUM(F42:F45)</f>
        <v>36699.2054533041</v>
      </c>
      <c r="U15" s="166" t="n">
        <f aca="false">SUM(G42:G45)</f>
        <v>7668.992853709</v>
      </c>
      <c r="V15" s="166" t="n">
        <f aca="false">SUM(H42:H45)</f>
        <v>40983.4143178495</v>
      </c>
      <c r="W15" s="166" t="n">
        <f aca="false">SUM(I42:I45)</f>
        <v>9231.46020644341</v>
      </c>
      <c r="X15" s="166" t="n">
        <f aca="false">SUM(J42:J45)</f>
        <v>24026.5607714912</v>
      </c>
      <c r="Y15" s="167" t="n">
        <f aca="false">SUM(K42:K45)</f>
        <v>106990.336522092</v>
      </c>
      <c r="Z15" s="168" t="n">
        <f aca="false">SUM(L42:L45)</f>
        <v>299839.767452694</v>
      </c>
      <c r="AB15" s="157" t="n">
        <v>2004</v>
      </c>
      <c r="AC15" s="158" t="n">
        <v>24098.0449845658</v>
      </c>
      <c r="AD15" s="158" t="n">
        <v>26187.0623598367</v>
      </c>
      <c r="AE15" s="158" t="n">
        <v>23964.3945181851</v>
      </c>
      <c r="AF15" s="158" t="n">
        <v>7669.00312785748</v>
      </c>
      <c r="AG15" s="158" t="n">
        <v>40985.3282136635</v>
      </c>
      <c r="AH15" s="158" t="n">
        <v>24026.5820337246</v>
      </c>
      <c r="AI15" s="159" t="n">
        <f aca="false">AJ15-SUM(AB15:AG15)</f>
        <v>28016.4292842875</v>
      </c>
      <c r="AJ15" s="159" t="n">
        <f aca="false">AK15-SUM(AC15:AH15)</f>
        <v>152924.262488396</v>
      </c>
      <c r="AK15" s="184" t="n">
        <v>299854.677726229</v>
      </c>
      <c r="AM15" s="157" t="n">
        <v>2004</v>
      </c>
      <c r="AN15" s="185" t="n">
        <v>9.15387806694</v>
      </c>
      <c r="AO15" s="185" t="n">
        <v>0.532437646302693</v>
      </c>
      <c r="AP15" s="185" t="n">
        <v>0.0182190697981104</v>
      </c>
      <c r="AQ15" s="185" t="n">
        <v>1.58236744848407</v>
      </c>
      <c r="AR15" s="185" t="n">
        <v>1.91389581410244</v>
      </c>
      <c r="AS15" s="185" t="n">
        <v>0.021262233286447</v>
      </c>
      <c r="AT15" s="186" t="n">
        <f aca="false">AV15-SUM(AN15:AS15)</f>
        <v>1.68821325827743</v>
      </c>
      <c r="AU15" s="187" t="n">
        <v>0.0152689272518334</v>
      </c>
      <c r="AV15" s="187" t="n">
        <v>14.9102735371912</v>
      </c>
    </row>
    <row r="16" customFormat="false" ht="12.75" hidden="false" customHeight="false" outlineLevel="0" collapsed="false">
      <c r="B16" s="161" t="s">
        <v>138</v>
      </c>
      <c r="C16" s="162" t="n">
        <v>3913.48940074953</v>
      </c>
      <c r="D16" s="162" t="n">
        <v>4324.26246633495</v>
      </c>
      <c r="E16" s="162" t="n">
        <v>3155.11577216077</v>
      </c>
      <c r="F16" s="162" t="n">
        <v>4514.76864322298</v>
      </c>
      <c r="G16" s="162" t="n">
        <v>1088.75133685164</v>
      </c>
      <c r="H16" s="162" t="n">
        <v>4804.72694640761</v>
      </c>
      <c r="I16" s="163" t="n">
        <v>1727.52694642154</v>
      </c>
      <c r="J16" s="163" t="n">
        <v>3717.06990990864</v>
      </c>
      <c r="K16" s="155" t="n">
        <v>18417.732878755</v>
      </c>
      <c r="L16" s="164" t="n">
        <f aca="false">SUM(C16:K16)</f>
        <v>45663.4443008126</v>
      </c>
      <c r="M16" s="165" t="n">
        <f aca="false">(L16-L12)/L12</f>
        <v>0.0855503530219833</v>
      </c>
      <c r="N16" s="181"/>
      <c r="P16" s="161" t="n">
        <v>2005</v>
      </c>
      <c r="Q16" s="150" t="n">
        <f aca="false">SUM(C46:C49)</f>
        <v>26812.0353348278</v>
      </c>
      <c r="R16" s="150" t="n">
        <f aca="false">SUM(D46:D49)</f>
        <v>26828.6058693359</v>
      </c>
      <c r="S16" s="150" t="n">
        <f aca="false">SUM(E46:E49)</f>
        <v>28808.4985143337</v>
      </c>
      <c r="T16" s="150" t="n">
        <f aca="false">SUM(F46:F49)</f>
        <v>38065.8020074698</v>
      </c>
      <c r="U16" s="150" t="n">
        <f aca="false">SUM(G46:G49)</f>
        <v>8705.42821307962</v>
      </c>
      <c r="V16" s="150" t="n">
        <f aca="false">SUM(H46:H49)</f>
        <v>47210.0428978407</v>
      </c>
      <c r="W16" s="151" t="n">
        <f aca="false">SUM(I46:I49)</f>
        <v>10597.0850756332</v>
      </c>
      <c r="X16" s="151" t="n">
        <f aca="false">SUM(J46:J49)</f>
        <v>21974.1501931169</v>
      </c>
      <c r="Y16" s="155" t="n">
        <f aca="false">SUM(K46:K49)</f>
        <v>112211.997711737</v>
      </c>
      <c r="Z16" s="156" t="n">
        <f aca="false">SUM(L46:L49)</f>
        <v>321213.645817375</v>
      </c>
      <c r="AB16" s="157" t="n">
        <v>2005</v>
      </c>
      <c r="AC16" s="158" t="n">
        <v>26823.6849718399</v>
      </c>
      <c r="AD16" s="158" t="n">
        <v>26829.0152904328</v>
      </c>
      <c r="AE16" s="158" t="n">
        <v>28808.5381531554</v>
      </c>
      <c r="AF16" s="158" t="n">
        <v>8705.43062614993</v>
      </c>
      <c r="AG16" s="158" t="n">
        <v>47211.9607563288</v>
      </c>
      <c r="AH16" s="158" t="n">
        <v>21974.2337620917</v>
      </c>
      <c r="AI16" s="159" t="n">
        <f aca="false">AJ16-SUM(AB16:AG16)</f>
        <v>20492.5176185315</v>
      </c>
      <c r="AJ16" s="159" t="n">
        <f aca="false">AK16-SUM(AC16:AH16)</f>
        <v>160876.147416438</v>
      </c>
      <c r="AK16" s="184" t="n">
        <v>321229.010976437</v>
      </c>
      <c r="AM16" s="157" t="n">
        <v>2005</v>
      </c>
      <c r="AN16" s="185" t="n">
        <v>11.6496370117129</v>
      </c>
      <c r="AO16" s="185" t="n">
        <v>0.409421096935326</v>
      </c>
      <c r="AP16" s="185" t="n">
        <v>0.0396388211859339</v>
      </c>
      <c r="AQ16" s="185" t="n">
        <v>0.0785747863885538</v>
      </c>
      <c r="AR16" s="185" t="n">
        <v>1.91785848786586</v>
      </c>
      <c r="AS16" s="185" t="n">
        <v>0.0835689741122937</v>
      </c>
      <c r="AT16" s="186" t="n">
        <f aca="false">AV16-SUM(AN16:AS16)</f>
        <v>1.18645988004311</v>
      </c>
      <c r="AU16" s="187" t="n">
        <v>0.000525040077174425</v>
      </c>
      <c r="AV16" s="187" t="n">
        <v>15.365159058244</v>
      </c>
    </row>
    <row r="17" customFormat="false" ht="12.75" hidden="false" customHeight="false" outlineLevel="0" collapsed="false">
      <c r="B17" s="161" t="s">
        <v>139</v>
      </c>
      <c r="C17" s="162" t="n">
        <v>4230.36196401395</v>
      </c>
      <c r="D17" s="162" t="n">
        <v>4669.36190277832</v>
      </c>
      <c r="E17" s="162" t="n">
        <v>2949.0439175865</v>
      </c>
      <c r="F17" s="162" t="n">
        <v>4942.47257936287</v>
      </c>
      <c r="G17" s="162" t="n">
        <v>1216.22664708686</v>
      </c>
      <c r="H17" s="162" t="n">
        <v>5606.26444176104</v>
      </c>
      <c r="I17" s="163" t="n">
        <v>2082.71582356124</v>
      </c>
      <c r="J17" s="163" t="n">
        <v>3996.638300699</v>
      </c>
      <c r="K17" s="155" t="n">
        <v>18642.4016323516</v>
      </c>
      <c r="L17" s="164" t="n">
        <f aca="false">SUM(C17:K17)</f>
        <v>48335.4872092014</v>
      </c>
      <c r="M17" s="165" t="n">
        <f aca="false">(L17-L13)/L13</f>
        <v>0.148501037318285</v>
      </c>
      <c r="N17" s="181"/>
      <c r="P17" s="161" t="n">
        <v>2006</v>
      </c>
      <c r="Q17" s="166" t="n">
        <f aca="false">SUM(C50:C53)</f>
        <v>26618.9789951703</v>
      </c>
      <c r="R17" s="166" t="n">
        <f aca="false">SUM(D50:D53)</f>
        <v>29895.3241602742</v>
      </c>
      <c r="S17" s="166" t="n">
        <f aca="false">SUM(E50:E53)</f>
        <v>33536.9156716547</v>
      </c>
      <c r="T17" s="166" t="n">
        <f aca="false">SUM(F50:F53)</f>
        <v>39607.0396365246</v>
      </c>
      <c r="U17" s="166" t="n">
        <f aca="false">SUM(G50:G53)</f>
        <v>9128.22247686882</v>
      </c>
      <c r="V17" s="166" t="n">
        <f aca="false">SUM(H50:H53)</f>
        <v>55004.0140954147</v>
      </c>
      <c r="W17" s="166" t="n">
        <f aca="false">SUM(I50:I53)</f>
        <v>11406.7739698091</v>
      </c>
      <c r="X17" s="166" t="n">
        <f aca="false">SUM(J50:J53)</f>
        <v>23031.3009156144</v>
      </c>
      <c r="Y17" s="167" t="n">
        <f aca="false">SUM(K50:K53)</f>
        <v>123684.339936599</v>
      </c>
      <c r="Z17" s="168" t="n">
        <f aca="false">SUM(L50:L53)</f>
        <v>351912.90985793</v>
      </c>
      <c r="AB17" s="157" t="n">
        <v>2006</v>
      </c>
      <c r="AC17" s="158" t="n">
        <v>26624.4341908247</v>
      </c>
      <c r="AD17" s="158" t="n">
        <v>29895.3356025149</v>
      </c>
      <c r="AE17" s="158" t="n">
        <v>33536.9252737766</v>
      </c>
      <c r="AF17" s="158" t="n">
        <v>9128.22620021981</v>
      </c>
      <c r="AG17" s="158" t="n">
        <v>55004.6119295755</v>
      </c>
      <c r="AH17" s="158" t="n">
        <v>23031.3255798124</v>
      </c>
      <c r="AI17" s="159" t="n">
        <f aca="false">AJ17-SUM(AB17:AG17)</f>
        <v>18504.6485156784</v>
      </c>
      <c r="AJ17" s="159" t="n">
        <f aca="false">AK17-SUM(AC17:AH17)</f>
        <v>174700.18171259</v>
      </c>
      <c r="AK17" s="184" t="n">
        <v>351921.040489314</v>
      </c>
      <c r="AM17" s="157" t="n">
        <v>2006</v>
      </c>
      <c r="AN17" s="185" t="n">
        <v>5.45519565427759</v>
      </c>
      <c r="AO17" s="185" t="n">
        <v>0.0114422409533005</v>
      </c>
      <c r="AP17" s="185" t="n">
        <v>0.00960212142672655</v>
      </c>
      <c r="AQ17" s="185" t="n">
        <v>0.0786490583406461</v>
      </c>
      <c r="AR17" s="185" t="n">
        <v>0.597834160398638</v>
      </c>
      <c r="AS17" s="185" t="n">
        <v>0.0246641976570604</v>
      </c>
      <c r="AT17" s="186" t="n">
        <f aca="false">AV17-SUM(AN17:AS17)</f>
        <v>1.95324394943114</v>
      </c>
      <c r="AU17" s="187" t="n">
        <v>0</v>
      </c>
      <c r="AV17" s="187" t="n">
        <v>8.1306313824851</v>
      </c>
    </row>
    <row r="18" customFormat="false" ht="12.75" hidden="false" customHeight="false" outlineLevel="0" collapsed="false">
      <c r="B18" s="161" t="s">
        <v>140</v>
      </c>
      <c r="C18" s="169" t="n">
        <v>3627.14266416988</v>
      </c>
      <c r="D18" s="169" t="n">
        <v>4616.38095727891</v>
      </c>
      <c r="E18" s="169" t="n">
        <v>3258.06120771753</v>
      </c>
      <c r="F18" s="169" t="n">
        <v>5311.2929526569</v>
      </c>
      <c r="G18" s="169" t="n">
        <v>1378.17313557965</v>
      </c>
      <c r="H18" s="169" t="n">
        <v>5526.75163939051</v>
      </c>
      <c r="I18" s="166" t="n">
        <v>1741.91659249863</v>
      </c>
      <c r="J18" s="166" t="n">
        <v>3937.73909999047</v>
      </c>
      <c r="K18" s="167" t="n">
        <v>19029.231729823</v>
      </c>
      <c r="L18" s="170" t="n">
        <f aca="false">SUM(C18:K18)</f>
        <v>48426.6899791055</v>
      </c>
      <c r="M18" s="171" t="n">
        <f aca="false">(L18-L14)/L14</f>
        <v>0.236688805982555</v>
      </c>
      <c r="N18" s="181"/>
      <c r="P18" s="161" t="n">
        <v>2007</v>
      </c>
      <c r="Q18" s="150" t="n">
        <f aca="false">SUM(C54:C57)</f>
        <v>30497.4932450584</v>
      </c>
      <c r="R18" s="150" t="n">
        <f aca="false">SUM(D54:D57)</f>
        <v>33100.4502022059</v>
      </c>
      <c r="S18" s="150" t="n">
        <f aca="false">SUM(E54:E57)</f>
        <v>34730.5071798993</v>
      </c>
      <c r="T18" s="150" t="n">
        <f aca="false">SUM(F54:F57)</f>
        <v>42811.1048695555</v>
      </c>
      <c r="U18" s="150" t="n">
        <f aca="false">SUM(G54:G57)</f>
        <v>9380.16253445382</v>
      </c>
      <c r="V18" s="150" t="n">
        <f aca="false">SUM(H54:H57)</f>
        <v>53242.4374713619</v>
      </c>
      <c r="W18" s="151" t="n">
        <f aca="false">SUM(I54:I57)</f>
        <v>10513.3735229183</v>
      </c>
      <c r="X18" s="151" t="n">
        <f aca="false">SUM(J54:J57)</f>
        <v>26924.728615093</v>
      </c>
      <c r="Y18" s="155" t="n">
        <f aca="false">SUM(K54:K57)</f>
        <v>137378.945987589</v>
      </c>
      <c r="Z18" s="156" t="n">
        <f aca="false">SUM(L54:L57)</f>
        <v>378579.203628135</v>
      </c>
      <c r="AB18" s="157" t="n">
        <v>2007</v>
      </c>
      <c r="AC18" s="158" t="n">
        <v>30505.1694679053</v>
      </c>
      <c r="AD18" s="158" t="n">
        <v>33100.4750513763</v>
      </c>
      <c r="AE18" s="158" t="n">
        <v>34730.5348460358</v>
      </c>
      <c r="AF18" s="158" t="n">
        <v>9380.16452603011</v>
      </c>
      <c r="AG18" s="158" t="n">
        <v>53243.7791309681</v>
      </c>
      <c r="AH18" s="158" t="n">
        <v>26924.9272947204</v>
      </c>
      <c r="AI18" s="159" t="n">
        <f aca="false">AJ18-SUM(AB18:AG18)</f>
        <v>27740.7751043207</v>
      </c>
      <c r="AJ18" s="159" t="n">
        <f aca="false">AK18-SUM(AC18:AH18)</f>
        <v>190707.898126636</v>
      </c>
      <c r="AK18" s="184" t="n">
        <v>378592.948443672</v>
      </c>
      <c r="AM18" s="157" t="n">
        <v>2007</v>
      </c>
      <c r="AN18" s="185" t="n">
        <v>7.67622284692231</v>
      </c>
      <c r="AO18" s="185" t="n">
        <v>0.0248491707688535</v>
      </c>
      <c r="AP18" s="185" t="n">
        <v>0.0276661363684864</v>
      </c>
      <c r="AQ18" s="185" t="n">
        <v>0.185120143998125</v>
      </c>
      <c r="AR18" s="185" t="n">
        <v>1.34165960628139</v>
      </c>
      <c r="AS18" s="185" t="n">
        <v>0.198679627212928</v>
      </c>
      <c r="AT18" s="186" t="n">
        <f aca="false">AV18-SUM(AN18:AS18)</f>
        <v>4.29061800732293</v>
      </c>
      <c r="AU18" s="187" t="n">
        <v>1.14804414167531E-005</v>
      </c>
      <c r="AV18" s="187" t="n">
        <v>13.744815538875</v>
      </c>
    </row>
    <row r="19" customFormat="false" ht="12.75" hidden="false" customHeight="false" outlineLevel="0" collapsed="false">
      <c r="B19" s="161" t="s">
        <v>141</v>
      </c>
      <c r="C19" s="169" t="n">
        <v>3512.8812637893</v>
      </c>
      <c r="D19" s="169" t="n">
        <v>4429.88451817921</v>
      </c>
      <c r="E19" s="169" t="n">
        <v>3014.22770702235</v>
      </c>
      <c r="F19" s="169" t="n">
        <v>5671.72656272425</v>
      </c>
      <c r="G19" s="169" t="n">
        <v>1079.65478114897</v>
      </c>
      <c r="H19" s="169" t="n">
        <v>5377.53967094977</v>
      </c>
      <c r="I19" s="166" t="n">
        <v>1656.6014267945</v>
      </c>
      <c r="J19" s="166" t="n">
        <v>3404.64925007023</v>
      </c>
      <c r="K19" s="167" t="n">
        <v>18424.8195286836</v>
      </c>
      <c r="L19" s="170" t="n">
        <f aca="false">SUM(C19:K19)</f>
        <v>46571.9847093622</v>
      </c>
      <c r="M19" s="171" t="n">
        <f aca="false">(L19-L15)/L15</f>
        <v>0.0510572531881187</v>
      </c>
      <c r="N19" s="181"/>
      <c r="P19" s="161" t="n">
        <v>2008</v>
      </c>
      <c r="Q19" s="166" t="n">
        <f aca="false">SUM(C58:C61)</f>
        <v>28313.3527016696</v>
      </c>
      <c r="R19" s="166" t="n">
        <f aca="false">SUM(D58:D61)</f>
        <v>27943.9478979703</v>
      </c>
      <c r="S19" s="166" t="n">
        <f aca="false">SUM(E58:E61)</f>
        <v>32017.2247223269</v>
      </c>
      <c r="T19" s="166" t="n">
        <f aca="false">SUM(F58:F61)</f>
        <v>38150.3705892223</v>
      </c>
      <c r="U19" s="166" t="n">
        <f aca="false">SUM(G58:G61)</f>
        <v>9016.22854715878</v>
      </c>
      <c r="V19" s="166" t="n">
        <f aca="false">SUM(H58:H61)</f>
        <v>44301.1099900007</v>
      </c>
      <c r="W19" s="166" t="n">
        <f aca="false">SUM(I58:I61)</f>
        <v>13305.8108547768</v>
      </c>
      <c r="X19" s="166" t="n">
        <f aca="false">SUM(J58:J61)</f>
        <v>23356.930876128</v>
      </c>
      <c r="Y19" s="167" t="n">
        <f aca="false">SUM(K58:K61)</f>
        <v>129645.742396387</v>
      </c>
      <c r="Z19" s="168" t="n">
        <f aca="false">SUM(L58:L61)</f>
        <v>346050.71857564</v>
      </c>
      <c r="AB19" s="157" t="n">
        <v>2008</v>
      </c>
      <c r="AC19" s="158" t="n">
        <v>28319.9786135052</v>
      </c>
      <c r="AD19" s="158" t="n">
        <v>27943.9636075673</v>
      </c>
      <c r="AE19" s="158" t="n">
        <v>32017.3112468075</v>
      </c>
      <c r="AF19" s="158" t="n">
        <v>9016.23097714904</v>
      </c>
      <c r="AG19" s="158" t="n">
        <v>44301.8205886697</v>
      </c>
      <c r="AH19" s="158" t="n">
        <v>23357.2702649988</v>
      </c>
      <c r="AI19" s="159" t="n">
        <f aca="false">AJ19-SUM(AB19:AG19)</f>
        <v>37498.2619384929</v>
      </c>
      <c r="AJ19" s="159" t="n">
        <f aca="false">AK19-SUM(AC19:AH19)</f>
        <v>181105.566972192</v>
      </c>
      <c r="AK19" s="184" t="n">
        <v>346062.142270889</v>
      </c>
      <c r="AM19" s="157" t="n">
        <v>2008</v>
      </c>
      <c r="AN19" s="185" t="n">
        <v>6.62591183564527</v>
      </c>
      <c r="AO19" s="185" t="n">
        <v>0.015709597181668</v>
      </c>
      <c r="AP19" s="185" t="n">
        <v>0.0865244804355174</v>
      </c>
      <c r="AQ19" s="185" t="n">
        <v>0.146507011581552</v>
      </c>
      <c r="AR19" s="185" t="n">
        <v>0.710598668777979</v>
      </c>
      <c r="AS19" s="185" t="n">
        <v>0.33938887053323</v>
      </c>
      <c r="AT19" s="186" t="n">
        <f aca="false">AV19-SUM(AN19:AS19)</f>
        <v>3.4987020639963</v>
      </c>
      <c r="AU19" s="187" t="n">
        <v>0</v>
      </c>
      <c r="AV19" s="187" t="n">
        <v>11.4233425281515</v>
      </c>
    </row>
    <row r="20" customFormat="false" ht="13.5" hidden="false" customHeight="true" outlineLevel="0" collapsed="false">
      <c r="B20" s="161" t="s">
        <v>142</v>
      </c>
      <c r="C20" s="169" t="n">
        <v>3812.24770039846</v>
      </c>
      <c r="D20" s="169" t="n">
        <v>4206.41393500224</v>
      </c>
      <c r="E20" s="169" t="n">
        <v>3524.24540252289</v>
      </c>
      <c r="F20" s="169" t="n">
        <v>5065.41885403496</v>
      </c>
      <c r="G20" s="169" t="n">
        <v>1308.85667392335</v>
      </c>
      <c r="H20" s="169" t="n">
        <v>5486.49887742566</v>
      </c>
      <c r="I20" s="166" t="n">
        <v>1897.36659633126</v>
      </c>
      <c r="J20" s="166" t="n">
        <v>4095.31228240811</v>
      </c>
      <c r="K20" s="167" t="n">
        <v>18925.0619604095</v>
      </c>
      <c r="L20" s="170" t="n">
        <f aca="false">SUM(C20:K20)</f>
        <v>48321.4222824565</v>
      </c>
      <c r="M20" s="171" t="n">
        <f aca="false">(L20-L16)/L16</f>
        <v>0.0582080047254896</v>
      </c>
      <c r="N20" s="181"/>
      <c r="P20" s="161" t="n">
        <v>2009</v>
      </c>
      <c r="Q20" s="150" t="n">
        <f aca="false">SUM(C62:C65)</f>
        <v>23537.1490203328</v>
      </c>
      <c r="R20" s="150" t="n">
        <f aca="false">SUM(D62:D65)</f>
        <v>27350.4028108081</v>
      </c>
      <c r="S20" s="150" t="n">
        <f aca="false">SUM(E62:E65)</f>
        <v>26170.7213729591</v>
      </c>
      <c r="T20" s="150" t="n">
        <f aca="false">SUM(F62:F65)</f>
        <v>34085.8510892131</v>
      </c>
      <c r="U20" s="150" t="n">
        <f aca="false">SUM(G62:G65)</f>
        <v>8067.8347985769</v>
      </c>
      <c r="V20" s="150" t="n">
        <f aca="false">SUM(H62:H65)</f>
        <v>37801.8889455269</v>
      </c>
      <c r="W20" s="151" t="n">
        <f aca="false">SUM(I62:I65)</f>
        <v>10501.3290038881</v>
      </c>
      <c r="X20" s="151" t="n">
        <f aca="false">SUM(J62:J65)</f>
        <v>22536.7263591001</v>
      </c>
      <c r="Y20" s="155" t="n">
        <f aca="false">SUM(K62:K65)</f>
        <v>108186.141911089</v>
      </c>
      <c r="Z20" s="156" t="n">
        <f aca="false">SUM(L62:L65)</f>
        <v>298238.045311494</v>
      </c>
      <c r="AB20" s="157" t="n">
        <v>2009</v>
      </c>
      <c r="AC20" s="158" t="n">
        <v>23537.0185656652</v>
      </c>
      <c r="AD20" s="158" t="n">
        <v>27350.5093126905</v>
      </c>
      <c r="AE20" s="158" t="n">
        <v>26170.7853534868</v>
      </c>
      <c r="AF20" s="158" t="n">
        <v>8067.83720402383</v>
      </c>
      <c r="AG20" s="158" t="n">
        <v>37801.5564546399</v>
      </c>
      <c r="AH20" s="158" t="n">
        <v>22536.6153509539</v>
      </c>
      <c r="AI20" s="159" t="n">
        <f aca="false">AJ20-SUM(AB20:AG20)</f>
        <v>27675.665738451</v>
      </c>
      <c r="AJ20" s="159" t="n">
        <f aca="false">AK20-SUM(AC20:AH20)</f>
        <v>152612.372628957</v>
      </c>
      <c r="AK20" s="184" t="n">
        <v>298076.694870418</v>
      </c>
      <c r="AM20" s="157" t="n">
        <v>2009</v>
      </c>
      <c r="AN20" s="185" t="n">
        <v>4.22431113186458</v>
      </c>
      <c r="AO20" s="185" t="n">
        <v>0.119128034033257</v>
      </c>
      <c r="AP20" s="185" t="n">
        <v>0.0852893761141415</v>
      </c>
      <c r="AQ20" s="185" t="n">
        <v>0.0408015302953503</v>
      </c>
      <c r="AR20" s="185" t="n">
        <v>0.834405404538574</v>
      </c>
      <c r="AS20" s="185" t="n">
        <v>0.0221966693263791</v>
      </c>
      <c r="AT20" s="186" t="n">
        <f aca="false">AV20-SUM(AN20:AS20)</f>
        <v>0.687705930355934</v>
      </c>
      <c r="AU20" s="187" t="n">
        <v>0.00123037256480153</v>
      </c>
      <c r="AV20" s="187" t="n">
        <v>6.01383807652822</v>
      </c>
    </row>
    <row r="21" customFormat="false" ht="12.75" hidden="false" customHeight="false" outlineLevel="0" collapsed="false">
      <c r="B21" s="161" t="s">
        <v>143</v>
      </c>
      <c r="C21" s="169" t="n">
        <v>3986.63815217356</v>
      </c>
      <c r="D21" s="169" t="n">
        <v>3625.62425710355</v>
      </c>
      <c r="E21" s="169" t="n">
        <v>2830.17880524413</v>
      </c>
      <c r="F21" s="169" t="n">
        <v>5781.2724133515</v>
      </c>
      <c r="G21" s="169" t="n">
        <v>1543.47392402665</v>
      </c>
      <c r="H21" s="169" t="n">
        <v>5719.06004170766</v>
      </c>
      <c r="I21" s="166" t="n">
        <v>1596.72174122803</v>
      </c>
      <c r="J21" s="166" t="n">
        <v>3900.7424230419</v>
      </c>
      <c r="K21" s="167" t="n">
        <v>19670.7762753753</v>
      </c>
      <c r="L21" s="170" t="n">
        <f aca="false">SUM(C21:K21)</f>
        <v>48654.4880332523</v>
      </c>
      <c r="M21" s="171" t="n">
        <f aca="false">(L21-L17)/L17</f>
        <v>0.00659972294621174</v>
      </c>
      <c r="N21" s="181"/>
      <c r="P21" s="161" t="n">
        <v>2010</v>
      </c>
      <c r="Q21" s="166" t="n">
        <f aca="false">SUM(C66:C69)</f>
        <v>24207.3854507067</v>
      </c>
      <c r="R21" s="166" t="n">
        <f aca="false">SUM(D66:D69)</f>
        <v>25838.6960357461</v>
      </c>
      <c r="S21" s="166" t="n">
        <f aca="false">SUM(E66:E69)</f>
        <v>26019.9648192513</v>
      </c>
      <c r="T21" s="166" t="n">
        <f aca="false">SUM(F66:F69)</f>
        <v>33376.5855476742</v>
      </c>
      <c r="U21" s="166" t="n">
        <f aca="false">SUM(G66:G69)</f>
        <v>8538.24604754694</v>
      </c>
      <c r="V21" s="166" t="n">
        <f aca="false">SUM(H66:H69)</f>
        <v>35067.2202539376</v>
      </c>
      <c r="W21" s="166" t="n">
        <f aca="false">SUM(I66:I69)</f>
        <v>10723.3256083289</v>
      </c>
      <c r="X21" s="166" t="n">
        <f aca="false">SUM(J66:J69)</f>
        <v>23907.9470517205</v>
      </c>
      <c r="Y21" s="167" t="n">
        <f aca="false">SUM(K66:K69)</f>
        <v>111462.537378817</v>
      </c>
      <c r="Z21" s="168" t="n">
        <f aca="false">SUM(L66:L69)</f>
        <v>299141.908193729</v>
      </c>
      <c r="AB21" s="157" t="n">
        <v>2010</v>
      </c>
      <c r="AC21" s="158" t="n">
        <v>24205.0562292086</v>
      </c>
      <c r="AD21" s="158" t="n">
        <v>25838.6907337586</v>
      </c>
      <c r="AE21" s="158" t="n">
        <v>26019.9628428017</v>
      </c>
      <c r="AF21" s="158" t="n">
        <v>8538.23903331425</v>
      </c>
      <c r="AG21" s="158" t="n">
        <v>35068.0749789632</v>
      </c>
      <c r="AH21" s="158" t="n">
        <v>23908.0026839617</v>
      </c>
      <c r="AI21" s="159" t="n">
        <f aca="false">AJ21-SUM(AB21:AG21)</f>
        <v>33633.8219135777</v>
      </c>
      <c r="AJ21" s="159" t="n">
        <f aca="false">AK21-SUM(AC21:AH21)</f>
        <v>155313.845731624</v>
      </c>
      <c r="AK21" s="184" t="n">
        <v>298891.872233632</v>
      </c>
      <c r="AM21" s="157" t="n">
        <v>2010</v>
      </c>
      <c r="AN21" s="185" t="n">
        <v>3.60884414143251</v>
      </c>
      <c r="AO21" s="185" t="n">
        <v>0.0043916410219722</v>
      </c>
      <c r="AP21" s="185" t="n">
        <v>0.0413398706297747</v>
      </c>
      <c r="AQ21" s="185" t="n">
        <v>0.16558237105541</v>
      </c>
      <c r="AR21" s="185" t="n">
        <v>2.11949263067482</v>
      </c>
      <c r="AS21" s="185" t="n">
        <v>0.203029113670368</v>
      </c>
      <c r="AT21" s="186" t="n">
        <f aca="false">AV21-SUM(AN21:AS21)</f>
        <v>0.363131561667306</v>
      </c>
      <c r="AU21" s="187" t="n">
        <v>0</v>
      </c>
      <c r="AV21" s="187" t="n">
        <v>6.50581133015216</v>
      </c>
    </row>
    <row r="22" customFormat="false" ht="12.75" hidden="false" customHeight="false" outlineLevel="0" collapsed="false">
      <c r="B22" s="161" t="s">
        <v>144</v>
      </c>
      <c r="C22" s="162" t="n">
        <v>3957.33016510996</v>
      </c>
      <c r="D22" s="162" t="n">
        <v>4792.71052565209</v>
      </c>
      <c r="E22" s="162" t="n">
        <v>3000.56040551587</v>
      </c>
      <c r="F22" s="162" t="n">
        <v>6151.41478492227</v>
      </c>
      <c r="G22" s="162" t="n">
        <v>1602.65622518957</v>
      </c>
      <c r="H22" s="162" t="n">
        <v>5521.69622168845</v>
      </c>
      <c r="I22" s="163" t="n">
        <v>1869.9215597012</v>
      </c>
      <c r="J22" s="163" t="n">
        <v>4029.99385927932</v>
      </c>
      <c r="K22" s="155" t="n">
        <v>20310.99432768</v>
      </c>
      <c r="L22" s="164" t="n">
        <f aca="false">SUM(C22:K22)</f>
        <v>51237.2780747387</v>
      </c>
      <c r="M22" s="165" t="n">
        <f aca="false">(L22-L18)/L18</f>
        <v>0.0580379971632563</v>
      </c>
      <c r="N22" s="181"/>
      <c r="P22" s="161" t="str">
        <f aca="false">EXPT_TN!$P22</f>
        <v>2011</v>
      </c>
      <c r="Q22" s="150" t="n">
        <f aca="false">SUM(C70:C73)</f>
        <v>23116.0346695887</v>
      </c>
      <c r="R22" s="150" t="n">
        <f aca="false">SUM(D70:D73)</f>
        <v>28093.4390036022</v>
      </c>
      <c r="S22" s="150" t="n">
        <f aca="false">SUM(E70:E73)</f>
        <v>24490.0258358704</v>
      </c>
      <c r="T22" s="150" t="n">
        <f aca="false">SUM(F70:F73)</f>
        <v>33777.2259299021</v>
      </c>
      <c r="U22" s="150" t="n">
        <f aca="false">SUM(G70:G73)</f>
        <v>7625.25872047903</v>
      </c>
      <c r="V22" s="150" t="n">
        <f aca="false">SUM(H70:H73)</f>
        <v>30527.4152227142</v>
      </c>
      <c r="W22" s="151" t="n">
        <f aca="false">SUM(I70:I73)</f>
        <v>10714.0435849449</v>
      </c>
      <c r="X22" s="151" t="n">
        <f aca="false">SUM(J70:J73)</f>
        <v>20354.9428234875</v>
      </c>
      <c r="Y22" s="155" t="n">
        <f aca="false">SUM(K70:K73)</f>
        <v>111498.734952899</v>
      </c>
      <c r="Z22" s="156" t="n">
        <f aca="false">SUM(L70:L73)</f>
        <v>290197.120743489</v>
      </c>
      <c r="AB22" s="157" t="n">
        <v>2011</v>
      </c>
      <c r="AC22" s="158" t="n">
        <v>23125.9792175633</v>
      </c>
      <c r="AD22" s="158" t="n">
        <v>28094.5822667005</v>
      </c>
      <c r="AE22" s="158" t="n">
        <v>24490.3214013865</v>
      </c>
      <c r="AF22" s="158" t="n">
        <v>7625.25562760921</v>
      </c>
      <c r="AG22" s="158" t="n">
        <v>30529.9589094594</v>
      </c>
      <c r="AH22" s="158" t="n">
        <v>20365.5888506468</v>
      </c>
      <c r="AI22" s="159" t="n">
        <f aca="false">AJ22-SUM(AB22:AG22)</f>
        <v>40005.2664080652</v>
      </c>
      <c r="AJ22" s="159" t="n">
        <f aca="false">AK22-SUM(AC22:AH22)</f>
        <v>155882.363830784</v>
      </c>
      <c r="AK22" s="184" t="n">
        <v>290114.05010415</v>
      </c>
      <c r="AM22" s="157" t="n">
        <v>2011</v>
      </c>
      <c r="AN22" s="185" t="n">
        <v>15.7116249855075</v>
      </c>
      <c r="AO22" s="185" t="n">
        <v>1.18622552004243</v>
      </c>
      <c r="AP22" s="185" t="n">
        <v>0.330343298565358</v>
      </c>
      <c r="AQ22" s="185" t="n">
        <v>0.918200219379589</v>
      </c>
      <c r="AR22" s="185" t="n">
        <v>4.09326600760472</v>
      </c>
      <c r="AS22" s="185" t="n">
        <v>10.7969055596348</v>
      </c>
      <c r="AT22" s="186" t="n">
        <f aca="false">AV22-SUM(AN22:AS22)</f>
        <v>4.53621800672127</v>
      </c>
      <c r="AU22" s="187" t="n">
        <v>0.0172657074897439</v>
      </c>
      <c r="AV22" s="187" t="n">
        <v>37.5727835974557</v>
      </c>
    </row>
    <row r="23" customFormat="false" ht="12.75" hidden="false" customHeight="false" outlineLevel="0" collapsed="false">
      <c r="B23" s="161" t="s">
        <v>146</v>
      </c>
      <c r="C23" s="162" t="n">
        <v>4078.83210018397</v>
      </c>
      <c r="D23" s="162" t="n">
        <v>5688.92751287036</v>
      </c>
      <c r="E23" s="162" t="n">
        <v>3280.38885786567</v>
      </c>
      <c r="F23" s="162" t="n">
        <v>5500.82860157796</v>
      </c>
      <c r="G23" s="162" t="n">
        <v>1292.48072337413</v>
      </c>
      <c r="H23" s="162" t="n">
        <v>5310.24810985805</v>
      </c>
      <c r="I23" s="163" t="n">
        <v>1546.38912205051</v>
      </c>
      <c r="J23" s="163" t="n">
        <v>4517.45788216832</v>
      </c>
      <c r="K23" s="155" t="n">
        <v>20263.0065877424</v>
      </c>
      <c r="L23" s="164" t="n">
        <f aca="false">SUM(C23:K23)</f>
        <v>51478.5594976914</v>
      </c>
      <c r="M23" s="165" t="n">
        <f aca="false">(L23-L19)/L19</f>
        <v>0.105354642258627</v>
      </c>
      <c r="N23" s="181"/>
      <c r="P23" s="161" t="str">
        <f aca="false">EXPT_VL!P23</f>
        <v>2012</v>
      </c>
      <c r="Q23" s="166" t="n">
        <f aca="false">SUM(C74:C77)</f>
        <v>22708.7061393105</v>
      </c>
      <c r="R23" s="166" t="n">
        <f aca="false">SUM(D74:D77)</f>
        <v>23507.6718722788</v>
      </c>
      <c r="S23" s="166" t="n">
        <f aca="false">SUM(E74:E77)</f>
        <v>24571.6629512338</v>
      </c>
      <c r="T23" s="166" t="n">
        <f aca="false">SUM(F74:F77)</f>
        <v>34513.0141589854</v>
      </c>
      <c r="U23" s="166" t="n">
        <f aca="false">SUM(G74:G77)</f>
        <v>7521.79874493422</v>
      </c>
      <c r="V23" s="166" t="n">
        <f aca="false">SUM(H74:H77)</f>
        <v>28068.1215246289</v>
      </c>
      <c r="W23" s="166" t="n">
        <f aca="false">SUM(I74:I77)</f>
        <v>9342.12515032982</v>
      </c>
      <c r="X23" s="166" t="n">
        <f aca="false">SUM(J74:J77)</f>
        <v>20798.5376478809</v>
      </c>
      <c r="Y23" s="167" t="n">
        <f aca="false">SUM(K74:K77)</f>
        <v>103381.827334869</v>
      </c>
      <c r="Z23" s="168" t="n">
        <f aca="false">SUM(L74:L77)</f>
        <v>274413.465524451</v>
      </c>
      <c r="AB23" s="157" t="n">
        <v>2012</v>
      </c>
      <c r="AC23" s="158" t="n">
        <v>22730.3451035271</v>
      </c>
      <c r="AD23" s="158" t="n">
        <v>23508.9283133282</v>
      </c>
      <c r="AE23" s="158" t="n">
        <v>24572.0384667129</v>
      </c>
      <c r="AF23" s="158" t="n">
        <v>7521.84874459411</v>
      </c>
      <c r="AG23" s="158" t="n">
        <v>28074.0250829237</v>
      </c>
      <c r="AH23" s="158" t="n">
        <v>20809.1143895618</v>
      </c>
      <c r="AI23" s="159" t="n">
        <f aca="false">AJ23-SUM(AB23:AG23)</f>
        <v>38895.4489891557</v>
      </c>
      <c r="AJ23" s="159" t="n">
        <f aca="false">AK23-SUM(AC23:AH23)</f>
        <v>147314.634700242</v>
      </c>
      <c r="AK23" s="184" t="n">
        <v>274530.93480089</v>
      </c>
      <c r="AM23" s="157" t="n">
        <v>2012</v>
      </c>
      <c r="AN23" s="185" t="n">
        <v>15.922968741455</v>
      </c>
      <c r="AO23" s="185" t="n">
        <v>1.21577949795704</v>
      </c>
      <c r="AP23" s="185" t="n">
        <v>0.346312373620137</v>
      </c>
      <c r="AQ23" s="185" t="n">
        <v>0.960288895742685</v>
      </c>
      <c r="AR23" s="185" t="n">
        <v>4.36720713346864</v>
      </c>
      <c r="AS23" s="185" t="n">
        <v>10.4632125250392</v>
      </c>
      <c r="AT23" s="186" t="n">
        <f aca="false">AV23-SUM(AN23:AS23)</f>
        <v>4.59826292303762</v>
      </c>
      <c r="AU23" s="187" t="n">
        <v>0.0176110685964158</v>
      </c>
      <c r="AV23" s="187" t="n">
        <v>37.8740320903203</v>
      </c>
    </row>
    <row r="24" customFormat="false" ht="12.75" hidden="false" customHeight="false" outlineLevel="0" collapsed="false">
      <c r="B24" s="161" t="s">
        <v>148</v>
      </c>
      <c r="C24" s="162" t="n">
        <v>4165.52015136867</v>
      </c>
      <c r="D24" s="162" t="n">
        <v>5155.21153081219</v>
      </c>
      <c r="E24" s="162" t="n">
        <v>3058.7879201082</v>
      </c>
      <c r="F24" s="162" t="n">
        <v>5414.70485391981</v>
      </c>
      <c r="G24" s="162" t="n">
        <v>1419.81268355943</v>
      </c>
      <c r="H24" s="162" t="n">
        <v>6073.87595128167</v>
      </c>
      <c r="I24" s="163" t="n">
        <v>1587.47722101487</v>
      </c>
      <c r="J24" s="163" t="n">
        <v>4452.36580979614</v>
      </c>
      <c r="K24" s="155" t="n">
        <v>19376.1558714425</v>
      </c>
      <c r="L24" s="164" t="n">
        <f aca="false">SUM(C24:K24)</f>
        <v>50703.9119933034</v>
      </c>
      <c r="M24" s="165" t="n">
        <f aca="false">(L24-L20)/L20</f>
        <v>0.0493050410834436</v>
      </c>
      <c r="N24" s="181"/>
      <c r="P24" s="161" t="n">
        <f aca="false">EXPT_VL!P24</f>
        <v>2013</v>
      </c>
      <c r="Q24" s="162" t="n">
        <f aca="false">SUM(C78:C81)</f>
        <v>22950.0664298331</v>
      </c>
      <c r="R24" s="162" t="n">
        <f aca="false">SUM(D78:D81)</f>
        <v>22761.5485632516</v>
      </c>
      <c r="S24" s="162" t="n">
        <f aca="false">SUM(E78:E81)</f>
        <v>21807.7007727826</v>
      </c>
      <c r="T24" s="162" t="n">
        <f aca="false">SUM(F78:F81)</f>
        <v>32529.6995421366</v>
      </c>
      <c r="U24" s="162" t="n">
        <f aca="false">SUM(G78:G81)</f>
        <v>6126.67331182258</v>
      </c>
      <c r="V24" s="162" t="n">
        <f aca="false">SUM(H78:H81)</f>
        <v>25667.6995246428</v>
      </c>
      <c r="W24" s="163" t="n">
        <f aca="false">SUM(I78:I81)</f>
        <v>8828.8164972319</v>
      </c>
      <c r="X24" s="163" t="n">
        <f aca="false">SUM(J78:J81)</f>
        <v>18128.9250968754</v>
      </c>
      <c r="Y24" s="155" t="n">
        <f aca="false">SUM(K78:K81)</f>
        <v>101307.493793559</v>
      </c>
      <c r="Z24" s="156" t="n">
        <f aca="false">SUM(L78:L81)</f>
        <v>260108.623532135</v>
      </c>
      <c r="AB24" s="157" t="n">
        <v>2013</v>
      </c>
      <c r="AC24" s="158" t="n">
        <v>22985.1070900587</v>
      </c>
      <c r="AD24" s="158" t="n">
        <v>22762.7165007491</v>
      </c>
      <c r="AE24" s="158" t="n">
        <v>21808.1146461799</v>
      </c>
      <c r="AF24" s="158" t="n">
        <v>6126.79129755057</v>
      </c>
      <c r="AG24" s="158" t="n">
        <v>25677.2007445987</v>
      </c>
      <c r="AH24" s="158" t="n">
        <v>18138.7540403864</v>
      </c>
      <c r="AI24" s="159" t="n">
        <f aca="false">AJ24-SUM(AB24:AG24)</f>
        <v>41591.6013046008</v>
      </c>
      <c r="AJ24" s="159" t="n">
        <f aca="false">AK24-SUM(AC24:AH24)</f>
        <v>142964.531583738</v>
      </c>
      <c r="AK24" s="184" t="n">
        <v>260463.215903261</v>
      </c>
      <c r="AM24" s="157" t="n">
        <v>2013</v>
      </c>
      <c r="AN24" s="185" t="n">
        <v>13.7908096933514</v>
      </c>
      <c r="AO24" s="185" t="n">
        <v>1.00926724703029</v>
      </c>
      <c r="AP24" s="185" t="n">
        <v>0.296537408221555</v>
      </c>
      <c r="AQ24" s="185" t="n">
        <v>0.823095415496474</v>
      </c>
      <c r="AR24" s="185" t="n">
        <v>3.84250732980801</v>
      </c>
      <c r="AS24" s="185" t="n">
        <v>9.42144900359278</v>
      </c>
      <c r="AT24" s="186" t="n">
        <f aca="false">AV24-SUM(AN24:AS24)</f>
        <v>3.97393141974285</v>
      </c>
      <c r="AU24" s="187" t="n">
        <v>0.0148646783377709</v>
      </c>
      <c r="AV24" s="187" t="n">
        <v>33.1575975172434</v>
      </c>
    </row>
    <row r="25" customFormat="false" ht="12.75" hidden="false" customHeight="false" outlineLevel="0" collapsed="false">
      <c r="B25" s="161" t="s">
        <v>149</v>
      </c>
      <c r="C25" s="162" t="n">
        <v>4566.50727810373</v>
      </c>
      <c r="D25" s="162" t="n">
        <v>4765.45426581373</v>
      </c>
      <c r="E25" s="162" t="n">
        <v>3853.3393350921</v>
      </c>
      <c r="F25" s="162" t="n">
        <v>6227.50827952889</v>
      </c>
      <c r="G25" s="162" t="n">
        <v>1564.49020559788</v>
      </c>
      <c r="H25" s="162" t="n">
        <v>6194.97118914145</v>
      </c>
      <c r="I25" s="163" t="n">
        <v>1925.00437484606</v>
      </c>
      <c r="J25" s="163" t="n">
        <v>4311.12154952838</v>
      </c>
      <c r="K25" s="155" t="n">
        <v>20884.1462945716</v>
      </c>
      <c r="L25" s="164" t="n">
        <f aca="false">SUM(C25:K25)</f>
        <v>54292.5427722238</v>
      </c>
      <c r="M25" s="165" t="n">
        <f aca="false">(L25-L21)/L21</f>
        <v>0.115879438195265</v>
      </c>
      <c r="N25" s="181"/>
      <c r="P25" s="161" t="n">
        <f aca="false">EXPT_VL!P25</f>
        <v>2014</v>
      </c>
      <c r="Q25" s="166" t="n">
        <f aca="false">SUM(C82:C85)</f>
        <v>20392.1307413362</v>
      </c>
      <c r="R25" s="166" t="n">
        <f aca="false">SUM(D82:D85)</f>
        <v>22948.144866672</v>
      </c>
      <c r="S25" s="166" t="n">
        <f aca="false">SUM(E82:E85)</f>
        <v>20164.9505650498</v>
      </c>
      <c r="T25" s="166" t="n">
        <f aca="false">SUM(F82:F85)</f>
        <v>33180.3825441239</v>
      </c>
      <c r="U25" s="166" t="n">
        <f aca="false">SUM(G82:G85)</f>
        <v>6532.54085720853</v>
      </c>
      <c r="V25" s="166" t="n">
        <f aca="false">SUM(H82:H85)</f>
        <v>25575.1683567464</v>
      </c>
      <c r="W25" s="166" t="n">
        <f aca="false">SUM(I82:I85)</f>
        <v>8655.749441812</v>
      </c>
      <c r="X25" s="166" t="n">
        <f aca="false">SUM(J82:J85)</f>
        <v>18202.5727747863</v>
      </c>
      <c r="Y25" s="167" t="n">
        <f aca="false">SUM(K82:K85)</f>
        <v>107038.967923959</v>
      </c>
      <c r="Z25" s="168" t="n">
        <f aca="false">SUM(L82:L85)</f>
        <v>262690.608071694</v>
      </c>
      <c r="AB25" s="157" t="n">
        <v>2014</v>
      </c>
      <c r="AC25" s="158" t="n">
        <v>20410.2488740271</v>
      </c>
      <c r="AD25" s="158" t="n">
        <v>22948.9235560608</v>
      </c>
      <c r="AE25" s="158" t="n">
        <v>20165.2078480374</v>
      </c>
      <c r="AF25" s="158" t="n">
        <v>6532.59015079198</v>
      </c>
      <c r="AG25" s="158" t="n">
        <v>25580.1292053797</v>
      </c>
      <c r="AH25" s="158" t="n">
        <v>18210.2362006023</v>
      </c>
      <c r="AI25" s="159" t="n">
        <f aca="false">AJ25-SUM(AB25:AG25)</f>
        <v>51376.8319974957</v>
      </c>
      <c r="AJ25" s="159" t="n">
        <f aca="false">AK25-SUM(AC25:AH25)</f>
        <v>149027.931631793</v>
      </c>
      <c r="AK25" s="184" t="n">
        <v>262875.267466692</v>
      </c>
      <c r="AM25" s="157" t="n">
        <v>2014</v>
      </c>
      <c r="AN25" s="185" t="n">
        <v>10.4426105045221</v>
      </c>
      <c r="AO25" s="185" t="n">
        <v>0.730997137081443</v>
      </c>
      <c r="AP25" s="185" t="n">
        <v>0.220727288633196</v>
      </c>
      <c r="AQ25" s="185" t="n">
        <v>0.615884612899951</v>
      </c>
      <c r="AR25" s="185" t="n">
        <v>2.90930174705481</v>
      </c>
      <c r="AS25" s="185" t="n">
        <v>7.54822623739892</v>
      </c>
      <c r="AT25" s="186" t="n">
        <f aca="false">AV25-SUM(AN25:AS25)</f>
        <v>3.14207369700834</v>
      </c>
      <c r="AU25" s="187" t="n">
        <v>0.0109968109114852</v>
      </c>
      <c r="AV25" s="187" t="n">
        <v>25.6098212245988</v>
      </c>
    </row>
    <row r="26" customFormat="false" ht="12.75" hidden="false" customHeight="false" outlineLevel="0" collapsed="false">
      <c r="B26" s="161" t="s">
        <v>150</v>
      </c>
      <c r="C26" s="169" t="n">
        <v>4276.6898482192</v>
      </c>
      <c r="D26" s="169" t="n">
        <v>6454.34378361114</v>
      </c>
      <c r="E26" s="169" t="n">
        <v>3609.38408227003</v>
      </c>
      <c r="F26" s="169" t="n">
        <v>5958.32327438331</v>
      </c>
      <c r="G26" s="169" t="n">
        <v>1681.01576514836</v>
      </c>
      <c r="H26" s="169" t="n">
        <v>6389.28323446965</v>
      </c>
      <c r="I26" s="166" t="n">
        <v>2079.45694616877</v>
      </c>
      <c r="J26" s="166" t="n">
        <v>4467.69835992724</v>
      </c>
      <c r="K26" s="167" t="n">
        <v>20795.0555037789</v>
      </c>
      <c r="L26" s="170" t="n">
        <f aca="false">SUM(C26:K26)</f>
        <v>55711.2507979766</v>
      </c>
      <c r="M26" s="171" t="n">
        <f aca="false">(L26-L22)/L22</f>
        <v>0.0873187041027397</v>
      </c>
      <c r="N26" s="181"/>
      <c r="P26" s="161" t="str">
        <f aca="false">EXPT_VL!P26</f>
        <v>2015</v>
      </c>
      <c r="Q26" s="162" t="n">
        <f aca="false">SUM(C86:C89)</f>
        <v>23004.3103214198</v>
      </c>
      <c r="R26" s="162" t="n">
        <f aca="false">SUM(D86:D89)</f>
        <v>26675.8143910101</v>
      </c>
      <c r="S26" s="162" t="n">
        <f aca="false">SUM(E86:E89)</f>
        <v>23139.543094007</v>
      </c>
      <c r="T26" s="162" t="n">
        <f aca="false">SUM(F86:F89)</f>
        <v>34791.8302185067</v>
      </c>
      <c r="U26" s="162" t="n">
        <f aca="false">SUM(G86:G89)</f>
        <v>7959.25997963139</v>
      </c>
      <c r="V26" s="162" t="n">
        <f aca="false">SUM(H86:H89)</f>
        <v>28103.4563884595</v>
      </c>
      <c r="W26" s="163" t="n">
        <f aca="false">SUM(I86:I89)</f>
        <v>11069.8706626407</v>
      </c>
      <c r="X26" s="163" t="n">
        <f aca="false">SUM(J86:J89)</f>
        <v>22198.4812837522</v>
      </c>
      <c r="Y26" s="155" t="n">
        <f aca="false">SUM(K86:K89)</f>
        <v>114080.038346735</v>
      </c>
      <c r="Z26" s="156" t="n">
        <f aca="false">SUM(L86:L89)</f>
        <v>291022.604686163</v>
      </c>
      <c r="AB26" s="157" t="n">
        <v>2015</v>
      </c>
      <c r="AC26" s="158" t="n">
        <v>23040.8613786054</v>
      </c>
      <c r="AD26" s="158" t="n">
        <v>26677.3288165344</v>
      </c>
      <c r="AE26" s="158" t="n">
        <v>23140.0528629935</v>
      </c>
      <c r="AF26" s="158" t="n">
        <v>7959.36652905861</v>
      </c>
      <c r="AG26" s="158" t="n">
        <v>28113.0329305473</v>
      </c>
      <c r="AH26" s="158" t="n">
        <v>22218.6027917831</v>
      </c>
      <c r="AI26" s="159" t="n">
        <f aca="false">AJ26-SUM(AB26:AG26)</f>
        <v>49248.7776320617</v>
      </c>
      <c r="AJ26" s="159" t="n">
        <f aca="false">AK26-SUM(AC26:AH26)</f>
        <v>160194.420149801</v>
      </c>
      <c r="AK26" s="184" t="n">
        <v>291343.665459323</v>
      </c>
      <c r="AM26" s="157" t="n">
        <v>2015</v>
      </c>
      <c r="AN26" s="185" t="n">
        <v>23.2902122548884</v>
      </c>
      <c r="AO26" s="185" t="n">
        <v>1.42350587287615</v>
      </c>
      <c r="AP26" s="185" t="n">
        <v>0.441531751759073</v>
      </c>
      <c r="AQ26" s="185" t="n">
        <v>1.24769541639288</v>
      </c>
      <c r="AR26" s="185" t="n">
        <v>5.9696634906424</v>
      </c>
      <c r="AS26" s="185" t="n">
        <v>19.8709525434622</v>
      </c>
      <c r="AT26" s="186" t="n">
        <f aca="false">AV26-SUM(AN26:AS26)</f>
        <v>5.78661922802878</v>
      </c>
      <c r="AU26" s="187" t="n">
        <v>0.0225795299041944</v>
      </c>
      <c r="AV26" s="187" t="n">
        <v>58.0301805580499</v>
      </c>
    </row>
    <row r="27" customFormat="false" ht="12.75" hidden="false" customHeight="false" outlineLevel="0" collapsed="false">
      <c r="B27" s="161" t="s">
        <v>152</v>
      </c>
      <c r="C27" s="169" t="n">
        <v>4360.90967501156</v>
      </c>
      <c r="D27" s="169" t="n">
        <v>4686.89409610639</v>
      </c>
      <c r="E27" s="169" t="n">
        <v>3530.60878266401</v>
      </c>
      <c r="F27" s="169" t="n">
        <v>6775.4522376542</v>
      </c>
      <c r="G27" s="169" t="n">
        <v>1457.81183027078</v>
      </c>
      <c r="H27" s="169" t="n">
        <v>6909.85310067566</v>
      </c>
      <c r="I27" s="166" t="n">
        <v>2127.5841728195</v>
      </c>
      <c r="J27" s="166" t="n">
        <v>4179.17598994569</v>
      </c>
      <c r="K27" s="167" t="n">
        <v>22206.5652982276</v>
      </c>
      <c r="L27" s="170" t="n">
        <f aca="false">SUM(C27:K27)</f>
        <v>56234.8551833754</v>
      </c>
      <c r="M27" s="171" t="n">
        <f aca="false">(L27-L23)/L23</f>
        <v>0.0923937214268267</v>
      </c>
      <c r="N27" s="181"/>
      <c r="P27" s="161" t="str">
        <f aca="false">EXPT_VL!P27</f>
        <v>2016</v>
      </c>
      <c r="Q27" s="166" t="n">
        <f aca="false">SUM(C90:C93)</f>
        <v>24059.8143803209</v>
      </c>
      <c r="R27" s="166" t="n">
        <f aca="false">SUM(D90:D93)</f>
        <v>25028.5329192779</v>
      </c>
      <c r="S27" s="166" t="n">
        <f aca="false">SUM(E90:E93)</f>
        <v>23285.3622077431</v>
      </c>
      <c r="T27" s="166" t="n">
        <f aca="false">SUM(F90:F93)</f>
        <v>40131.6887806766</v>
      </c>
      <c r="U27" s="166" t="n">
        <f aca="false">SUM(G90:G93)</f>
        <v>6991.97383119718</v>
      </c>
      <c r="V27" s="166" t="n">
        <f aca="false">SUM(H90:H93)</f>
        <v>29195.7261536306</v>
      </c>
      <c r="W27" s="166" t="n">
        <f aca="false">SUM(I90:I93)</f>
        <v>10591.6709801952</v>
      </c>
      <c r="X27" s="166" t="n">
        <f aca="false">SUM(J90:J93)</f>
        <v>21517.4463416769</v>
      </c>
      <c r="Y27" s="167" t="n">
        <f aca="false">SUM(K90:K93)</f>
        <v>120158.721841214</v>
      </c>
      <c r="Z27" s="168" t="n">
        <f aca="false">SUM(L90:L93)</f>
        <v>300960.937435933</v>
      </c>
      <c r="AB27" s="157" t="n">
        <v>2016</v>
      </c>
      <c r="AC27" s="158" t="n">
        <v>24072.0002773285</v>
      </c>
      <c r="AD27" s="158" t="n">
        <v>25029.3064840561</v>
      </c>
      <c r="AE27" s="158" t="n">
        <v>23285.6032126795</v>
      </c>
      <c r="AF27" s="158" t="n">
        <v>6991.99096913926</v>
      </c>
      <c r="AG27" s="158" t="n">
        <v>29198.909374249</v>
      </c>
      <c r="AH27" s="158" t="n">
        <v>21527.2642731375</v>
      </c>
      <c r="AI27" s="159" t="n">
        <f aca="false">AJ27-SUM(AB27:AG27)</f>
        <v>60292.3087824874</v>
      </c>
      <c r="AJ27" s="159" t="n">
        <f aca="false">AK27-SUM(AC27:AH27)</f>
        <v>170886.11909994</v>
      </c>
      <c r="AK27" s="184" t="n">
        <v>300991.193690529</v>
      </c>
      <c r="AM27" s="157" t="n">
        <v>2016</v>
      </c>
      <c r="AN27" s="185" t="n">
        <v>12.1858970075294</v>
      </c>
      <c r="AO27" s="185" t="n">
        <v>0.773564778268101</v>
      </c>
      <c r="AP27" s="185" t="n">
        <v>0.241004936395141</v>
      </c>
      <c r="AQ27" s="185" t="n">
        <v>0.675668784357717</v>
      </c>
      <c r="AR27" s="185" t="n">
        <v>3.18322061839863</v>
      </c>
      <c r="AS27" s="185" t="n">
        <v>9.81793146067998</v>
      </c>
      <c r="AT27" s="186" t="n">
        <f aca="false">AV27-SUM(AN27:AS27)</f>
        <v>3.37896701183538</v>
      </c>
      <c r="AU27" s="187" t="n">
        <v>0.0121418044659699</v>
      </c>
      <c r="AV27" s="187" t="n">
        <v>30.2562545974643</v>
      </c>
    </row>
    <row r="28" customFormat="false" ht="12.75" hidden="false" customHeight="false" outlineLevel="0" collapsed="false">
      <c r="B28" s="161" t="s">
        <v>154</v>
      </c>
      <c r="C28" s="169" t="n">
        <v>4378.82508862561</v>
      </c>
      <c r="D28" s="169" t="n">
        <v>5312.51884481474</v>
      </c>
      <c r="E28" s="169" t="n">
        <v>3525.8953978978</v>
      </c>
      <c r="F28" s="169" t="n">
        <v>6598.20640123122</v>
      </c>
      <c r="G28" s="169" t="n">
        <v>1669.06171789331</v>
      </c>
      <c r="H28" s="169" t="n">
        <v>6648.86906040964</v>
      </c>
      <c r="I28" s="166" t="n">
        <v>2213.9457678643</v>
      </c>
      <c r="J28" s="166" t="n">
        <v>5023.35097310792</v>
      </c>
      <c r="K28" s="167" t="n">
        <v>21693.7956804978</v>
      </c>
      <c r="L28" s="170" t="n">
        <f aca="false">SUM(C28:K28)</f>
        <v>57064.4689323423</v>
      </c>
      <c r="M28" s="171" t="n">
        <f aca="false">(L28-L24)/L24</f>
        <v>0.125445092676063</v>
      </c>
      <c r="N28" s="181"/>
      <c r="O28" s="188" t="s">
        <v>156</v>
      </c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</row>
    <row r="29" customFormat="false" ht="12.75" hidden="false" customHeight="false" outlineLevel="0" collapsed="false">
      <c r="B29" s="161" t="s">
        <v>155</v>
      </c>
      <c r="C29" s="169" t="n">
        <v>4094.71895921091</v>
      </c>
      <c r="D29" s="169" t="n">
        <v>5084.14174907591</v>
      </c>
      <c r="E29" s="169" t="n">
        <v>3520.29816305203</v>
      </c>
      <c r="F29" s="169" t="n">
        <v>6212.79855236436</v>
      </c>
      <c r="G29" s="169" t="n">
        <v>1308.48907930166</v>
      </c>
      <c r="H29" s="169" t="n">
        <v>6184.6685021667</v>
      </c>
      <c r="I29" s="166" t="n">
        <v>2231.16238377343</v>
      </c>
      <c r="J29" s="166" t="n">
        <v>3970.76000524956</v>
      </c>
      <c r="K29" s="167" t="n">
        <v>21376.8365407636</v>
      </c>
      <c r="L29" s="170" t="n">
        <f aca="false">SUM(C29:K29)</f>
        <v>53983.8739349582</v>
      </c>
      <c r="M29" s="171" t="n">
        <f aca="false">(L29-L25)/L25</f>
        <v>-0.00568528975628585</v>
      </c>
      <c r="N29" s="181"/>
      <c r="O29" s="188"/>
      <c r="P29" s="161" t="str">
        <f aca="false">EXPT_VL!P29</f>
        <v>2017</v>
      </c>
      <c r="Q29" s="162" t="n">
        <f aca="false">SUM(C96:C98)</f>
        <v>19196.8278071634</v>
      </c>
      <c r="R29" s="162" t="n">
        <f aca="false">SUM(D96:D98)</f>
        <v>19479.1195143218</v>
      </c>
      <c r="S29" s="162" t="n">
        <f aca="false">SUM(E96:E98)</f>
        <v>20464.6995467197</v>
      </c>
      <c r="T29" s="162" t="n">
        <f aca="false">SUM(F96:F98)</f>
        <v>31411.7653115667</v>
      </c>
      <c r="U29" s="162" t="n">
        <f aca="false">SUM(G96:G98)</f>
        <v>5846.26138221132</v>
      </c>
      <c r="V29" s="162" t="n">
        <f aca="false">SUM(H96:H98)</f>
        <v>25411.9401634031</v>
      </c>
      <c r="W29" s="162" t="n">
        <f aca="false">SUM(I96:I98)</f>
        <v>8462.99017430457</v>
      </c>
      <c r="X29" s="162" t="n">
        <f aca="false">SUM(J96:J98)</f>
        <v>16714.4079986402</v>
      </c>
      <c r="Y29" s="162" t="n">
        <f aca="false">SUM(K96:K98)</f>
        <v>92169.5155623088</v>
      </c>
      <c r="Z29" s="156" t="n">
        <f aca="false">SUM(L96:L98)</f>
        <v>239157.52746064</v>
      </c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</row>
    <row r="30" customFormat="false" ht="12.75" hidden="false" customHeight="false" outlineLevel="0" collapsed="false">
      <c r="B30" s="161" t="s">
        <v>158</v>
      </c>
      <c r="C30" s="162" t="n">
        <v>4932.65707697515</v>
      </c>
      <c r="D30" s="162" t="n">
        <v>5162.47929258649</v>
      </c>
      <c r="E30" s="162" t="n">
        <v>4129.3623775096</v>
      </c>
      <c r="F30" s="162" t="n">
        <v>6308.7697379368</v>
      </c>
      <c r="G30" s="162" t="n">
        <v>1534.64034513671</v>
      </c>
      <c r="H30" s="162" t="n">
        <v>6962.20497033763</v>
      </c>
      <c r="I30" s="163" t="n">
        <v>2475.84609827147</v>
      </c>
      <c r="J30" s="163" t="n">
        <v>4629.13437064773</v>
      </c>
      <c r="K30" s="155" t="n">
        <v>23354.3438146915</v>
      </c>
      <c r="L30" s="164" t="n">
        <f aca="false">SUM(C30:K30)</f>
        <v>59489.4380840931</v>
      </c>
      <c r="M30" s="165" t="n">
        <f aca="false">(L30-L26)/L26</f>
        <v>0.0678173121586721</v>
      </c>
      <c r="N30" s="181"/>
      <c r="P30" s="161" t="s">
        <v>159</v>
      </c>
      <c r="Q30" s="162" t="n">
        <f aca="false">SUM(C97:C99)</f>
        <v>19644.2007039771</v>
      </c>
      <c r="R30" s="162" t="n">
        <f aca="false">SUM(D97:D99)</f>
        <v>19741.5262690987</v>
      </c>
      <c r="S30" s="162" t="n">
        <f aca="false">SUM(E97:E99)</f>
        <v>21526.4028426369</v>
      </c>
      <c r="T30" s="162" t="n">
        <f aca="false">SUM(F97:F99)</f>
        <v>32227.9495169527</v>
      </c>
      <c r="U30" s="162" t="n">
        <f aca="false">SUM(G97:G99)</f>
        <v>6317.50594536912</v>
      </c>
      <c r="V30" s="162" t="n">
        <f aca="false">SUM(H97:H99)</f>
        <v>25172.7856351685</v>
      </c>
      <c r="W30" s="162" t="n">
        <f aca="false">SUM(I97:I99)</f>
        <v>8486.63241313129</v>
      </c>
      <c r="X30" s="162" t="n">
        <f aca="false">SUM(J97:J99)</f>
        <v>17798.1133282902</v>
      </c>
      <c r="Y30" s="162" t="n">
        <f aca="false">SUM(K97:K99)</f>
        <v>93161.8081503512</v>
      </c>
      <c r="Z30" s="156" t="n">
        <f aca="false">SUM(L97:L99)</f>
        <v>244076.924804976</v>
      </c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</row>
    <row r="31" customFormat="false" ht="12.75" hidden="false" customHeight="false" outlineLevel="0" collapsed="false">
      <c r="B31" s="161" t="s">
        <v>160</v>
      </c>
      <c r="C31" s="162" t="n">
        <v>5011.68848115007</v>
      </c>
      <c r="D31" s="162" t="n">
        <v>4784.30769951622</v>
      </c>
      <c r="E31" s="162" t="n">
        <v>4641.87114200309</v>
      </c>
      <c r="F31" s="162" t="n">
        <v>6806.78029574936</v>
      </c>
      <c r="G31" s="162" t="n">
        <v>1644.4354570072</v>
      </c>
      <c r="H31" s="162" t="n">
        <v>7208.51748378428</v>
      </c>
      <c r="I31" s="163" t="n">
        <v>2469.14053667061</v>
      </c>
      <c r="J31" s="163" t="n">
        <v>5431.33224596031</v>
      </c>
      <c r="K31" s="155" t="n">
        <v>23338.0903038327</v>
      </c>
      <c r="L31" s="164" t="n">
        <f aca="false">SUM(C31:K31)</f>
        <v>61336.1636456738</v>
      </c>
      <c r="M31" s="165" t="n">
        <f aca="false">(L31-L27)/L27</f>
        <v>0.0907143522582866</v>
      </c>
      <c r="N31" s="181"/>
      <c r="P31" s="0" t="s">
        <v>241</v>
      </c>
      <c r="Q31" s="106"/>
      <c r="R31" s="106"/>
      <c r="S31" s="106"/>
      <c r="T31" s="106"/>
      <c r="U31" s="106"/>
      <c r="V31" s="106"/>
      <c r="W31" s="106"/>
      <c r="X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</row>
    <row r="32" customFormat="false" ht="12.75" hidden="false" customHeight="false" outlineLevel="0" collapsed="false">
      <c r="B32" s="161" t="s">
        <v>161</v>
      </c>
      <c r="C32" s="162" t="n">
        <v>4987.06401831082</v>
      </c>
      <c r="D32" s="162" t="n">
        <v>5267.83421135907</v>
      </c>
      <c r="E32" s="162" t="n">
        <v>4052.10046195561</v>
      </c>
      <c r="F32" s="162" t="n">
        <v>6900.43243309993</v>
      </c>
      <c r="G32" s="162" t="n">
        <v>1937.05842933516</v>
      </c>
      <c r="H32" s="162" t="n">
        <v>7119.34389342522</v>
      </c>
      <c r="I32" s="163" t="n">
        <v>2264.27433665094</v>
      </c>
      <c r="J32" s="163" t="n">
        <v>4824.58472501905</v>
      </c>
      <c r="K32" s="155" t="n">
        <v>23711.2561606061</v>
      </c>
      <c r="L32" s="164" t="n">
        <f aca="false">SUM(C32:K32)</f>
        <v>61063.9486697619</v>
      </c>
      <c r="M32" s="165" t="n">
        <f aca="false">(L32-L28)/L28</f>
        <v>0.0700870403641453</v>
      </c>
      <c r="N32" s="181"/>
      <c r="P32" s="0" t="s">
        <v>242</v>
      </c>
      <c r="Q32" s="106"/>
      <c r="R32" s="106"/>
      <c r="S32" s="106"/>
      <c r="T32" s="106"/>
      <c r="U32" s="106"/>
      <c r="V32" s="106"/>
      <c r="W32" s="106"/>
      <c r="X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</row>
    <row r="33" customFormat="false" ht="12.75" hidden="false" customHeight="false" outlineLevel="0" collapsed="false">
      <c r="B33" s="161" t="s">
        <v>162</v>
      </c>
      <c r="C33" s="162" t="n">
        <v>5068.74122032576</v>
      </c>
      <c r="D33" s="162" t="n">
        <v>5554.87674259693</v>
      </c>
      <c r="E33" s="162" t="n">
        <v>4490.8676458041</v>
      </c>
      <c r="F33" s="162" t="n">
        <v>6819.86411011223</v>
      </c>
      <c r="G33" s="162" t="n">
        <v>1980.734307306</v>
      </c>
      <c r="H33" s="162" t="n">
        <v>7522.50618666032</v>
      </c>
      <c r="I33" s="163" t="n">
        <v>2328.5870962529</v>
      </c>
      <c r="J33" s="163" t="n">
        <v>4155.27566017178</v>
      </c>
      <c r="K33" s="155" t="n">
        <v>23792.1678218764</v>
      </c>
      <c r="L33" s="164" t="n">
        <f aca="false">SUM(C33:K33)</f>
        <v>61713.6207911065</v>
      </c>
      <c r="M33" s="165" t="n">
        <f aca="false">(L33-L29)/L29</f>
        <v>0.143186220119389</v>
      </c>
      <c r="N33" s="181"/>
      <c r="Q33" s="106"/>
      <c r="R33" s="106"/>
      <c r="S33" s="106"/>
      <c r="T33" s="106"/>
      <c r="U33" s="106"/>
      <c r="V33" s="106"/>
      <c r="W33" s="106"/>
      <c r="X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</row>
    <row r="34" customFormat="false" ht="12.75" hidden="false" customHeight="false" outlineLevel="0" collapsed="false">
      <c r="B34" s="161" t="s">
        <v>163</v>
      </c>
      <c r="C34" s="169" t="n">
        <v>4939.62953154017</v>
      </c>
      <c r="D34" s="169" t="n">
        <v>5750.62399924233</v>
      </c>
      <c r="E34" s="169" t="n">
        <v>3903.00413350703</v>
      </c>
      <c r="F34" s="169" t="n">
        <v>6665.81479473933</v>
      </c>
      <c r="G34" s="169" t="n">
        <v>1540.70519111742</v>
      </c>
      <c r="H34" s="169" t="n">
        <v>7414.64941010033</v>
      </c>
      <c r="I34" s="166" t="n">
        <v>2471.18107121027</v>
      </c>
      <c r="J34" s="166" t="n">
        <v>5467.95011407627</v>
      </c>
      <c r="K34" s="167" t="n">
        <v>24145.245558858</v>
      </c>
      <c r="L34" s="170" t="n">
        <f aca="false">SUM(C34:K34)</f>
        <v>62298.8038043911</v>
      </c>
      <c r="M34" s="171" t="n">
        <f aca="false">(L34-L30)/L30</f>
        <v>0.0472246134906634</v>
      </c>
      <c r="N34" s="181"/>
      <c r="Q34" s="106"/>
      <c r="R34" s="106"/>
      <c r="S34" s="106"/>
      <c r="T34" s="106"/>
      <c r="U34" s="106"/>
      <c r="V34" s="106"/>
      <c r="W34" s="106"/>
      <c r="X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</row>
    <row r="35" customFormat="false" ht="12.75" hidden="false" customHeight="false" outlineLevel="0" collapsed="false">
      <c r="B35" s="161" t="s">
        <v>164</v>
      </c>
      <c r="C35" s="169" t="n">
        <v>5119.68016125356</v>
      </c>
      <c r="D35" s="169" t="n">
        <v>5953.34193003119</v>
      </c>
      <c r="E35" s="169" t="n">
        <v>4192.70438993395</v>
      </c>
      <c r="F35" s="169" t="n">
        <v>7647.04981501824</v>
      </c>
      <c r="G35" s="169" t="n">
        <v>1596.29616900061</v>
      </c>
      <c r="H35" s="169" t="n">
        <v>8236.52861290817</v>
      </c>
      <c r="I35" s="166" t="n">
        <v>2376.39486093764</v>
      </c>
      <c r="J35" s="166" t="n">
        <v>5522.94873235443</v>
      </c>
      <c r="K35" s="167" t="n">
        <v>25091.1866397352</v>
      </c>
      <c r="L35" s="170" t="n">
        <f aca="false">SUM(C35:K35)</f>
        <v>65736.131311173</v>
      </c>
      <c r="M35" s="171" t="n">
        <f aca="false">(L35-L31)/L31</f>
        <v>0.0717352929165391</v>
      </c>
      <c r="N35" s="181"/>
      <c r="Q35" s="106"/>
      <c r="R35" s="106"/>
      <c r="S35" s="106"/>
      <c r="T35" s="106"/>
      <c r="U35" s="106"/>
      <c r="V35" s="106"/>
      <c r="W35" s="106"/>
      <c r="X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</row>
    <row r="36" customFormat="false" ht="12.75" hidden="false" customHeight="false" outlineLevel="0" collapsed="false">
      <c r="B36" s="161" t="s">
        <v>165</v>
      </c>
      <c r="C36" s="169" t="n">
        <v>5607.71015107456</v>
      </c>
      <c r="D36" s="169" t="n">
        <v>5657.81427514184</v>
      </c>
      <c r="E36" s="169" t="n">
        <v>4781.00705911489</v>
      </c>
      <c r="F36" s="169" t="n">
        <v>7626.43237485021</v>
      </c>
      <c r="G36" s="169" t="n">
        <v>1555.68526493096</v>
      </c>
      <c r="H36" s="169" t="n">
        <v>8169.85651052066</v>
      </c>
      <c r="I36" s="166" t="n">
        <v>2512.81457711193</v>
      </c>
      <c r="J36" s="166" t="n">
        <v>4657.20511202292</v>
      </c>
      <c r="K36" s="167" t="n">
        <v>24341.4335868383</v>
      </c>
      <c r="L36" s="170" t="n">
        <f aca="false">SUM(C36:K36)</f>
        <v>64909.9589116063</v>
      </c>
      <c r="M36" s="171" t="n">
        <f aca="false">(L36-L32)/L32</f>
        <v>0.0629833203654069</v>
      </c>
      <c r="N36" s="181"/>
      <c r="Q36" s="106"/>
      <c r="R36" s="106"/>
      <c r="S36" s="106"/>
      <c r="T36" s="106"/>
      <c r="U36" s="106"/>
      <c r="V36" s="106"/>
      <c r="W36" s="106"/>
      <c r="X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</row>
    <row r="37" customFormat="false" ht="12.75" hidden="false" customHeight="false" outlineLevel="0" collapsed="false">
      <c r="B37" s="161" t="s">
        <v>166</v>
      </c>
      <c r="C37" s="169" t="n">
        <v>5106.84507646674</v>
      </c>
      <c r="D37" s="169" t="n">
        <v>5808.62507871154</v>
      </c>
      <c r="E37" s="169" t="n">
        <v>4688.42063755514</v>
      </c>
      <c r="F37" s="169" t="n">
        <v>7366.85400638004</v>
      </c>
      <c r="G37" s="169" t="n">
        <v>1586.6786126081</v>
      </c>
      <c r="H37" s="169" t="n">
        <v>8138.99822307109</v>
      </c>
      <c r="I37" s="166" t="n">
        <v>2218.5711413629</v>
      </c>
      <c r="J37" s="166" t="n">
        <v>5706.99479936499</v>
      </c>
      <c r="K37" s="167" t="n">
        <v>24699.1966951432</v>
      </c>
      <c r="L37" s="170" t="n">
        <f aca="false">SUM(C37:K37)</f>
        <v>65321.1842706637</v>
      </c>
      <c r="M37" s="171" t="n">
        <f aca="false">(L37-L33)/L33</f>
        <v>0.0584565195383434</v>
      </c>
      <c r="N37" s="181"/>
      <c r="Q37" s="106"/>
      <c r="R37" s="106"/>
      <c r="S37" s="106"/>
      <c r="T37" s="106"/>
      <c r="U37" s="106"/>
      <c r="V37" s="106"/>
      <c r="W37" s="106"/>
      <c r="X37" s="106"/>
    </row>
    <row r="38" customFormat="false" ht="12.75" hidden="false" customHeight="false" outlineLevel="0" collapsed="false">
      <c r="B38" s="161" t="s">
        <v>167</v>
      </c>
      <c r="C38" s="162" t="n">
        <v>5520.89945234867</v>
      </c>
      <c r="D38" s="162" t="n">
        <v>5410.72069548292</v>
      </c>
      <c r="E38" s="162" t="n">
        <v>4987.22907594428</v>
      </c>
      <c r="F38" s="162" t="n">
        <v>8483.92321095259</v>
      </c>
      <c r="G38" s="162" t="n">
        <v>2006.2674166126</v>
      </c>
      <c r="H38" s="162" t="n">
        <v>9054.90232089615</v>
      </c>
      <c r="I38" s="163" t="n">
        <v>1982.37269054609</v>
      </c>
      <c r="J38" s="163" t="n">
        <v>5136.28239519667</v>
      </c>
      <c r="K38" s="155" t="n">
        <v>26555.3098024159</v>
      </c>
      <c r="L38" s="164" t="n">
        <f aca="false">SUM(C38:K38)</f>
        <v>69137.9070603959</v>
      </c>
      <c r="M38" s="165" t="n">
        <f aca="false">(L38-L34)/L34</f>
        <v>0.109779046119064</v>
      </c>
      <c r="N38" s="181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customFormat="false" ht="12.75" hidden="false" customHeight="false" outlineLevel="0" collapsed="false">
      <c r="B39" s="161" t="s">
        <v>168</v>
      </c>
      <c r="C39" s="162" t="n">
        <v>5225.07244877643</v>
      </c>
      <c r="D39" s="162" t="n">
        <v>6447.61870061813</v>
      </c>
      <c r="E39" s="162" t="n">
        <v>5408.32119316934</v>
      </c>
      <c r="F39" s="162" t="n">
        <v>7540.14629190723</v>
      </c>
      <c r="G39" s="162" t="n">
        <v>1904.12980608018</v>
      </c>
      <c r="H39" s="162" t="n">
        <v>8666.78810682928</v>
      </c>
      <c r="I39" s="163" t="n">
        <v>2304.08123445751</v>
      </c>
      <c r="J39" s="163" t="n">
        <v>4822.15208073222</v>
      </c>
      <c r="K39" s="155" t="n">
        <v>25342.0371251755</v>
      </c>
      <c r="L39" s="164" t="n">
        <f aca="false">SUM(C39:K39)</f>
        <v>67660.3469877458</v>
      </c>
      <c r="M39" s="165" t="n">
        <f aca="false">(L39-L35)/L35</f>
        <v>0.0292718119882079</v>
      </c>
      <c r="N39" s="181"/>
      <c r="Q39" s="106"/>
      <c r="R39" s="106"/>
      <c r="S39" s="106"/>
      <c r="T39" s="106"/>
      <c r="U39" s="106"/>
      <c r="V39" s="106"/>
      <c r="W39" s="106"/>
      <c r="X39" s="106"/>
    </row>
    <row r="40" customFormat="false" ht="12.75" hidden="false" customHeight="false" outlineLevel="0" collapsed="false">
      <c r="B40" s="161" t="s">
        <v>169</v>
      </c>
      <c r="C40" s="162" t="n">
        <v>4972.31141528719</v>
      </c>
      <c r="D40" s="162" t="n">
        <v>5439.84345183052</v>
      </c>
      <c r="E40" s="162" t="n">
        <v>4986.91491883519</v>
      </c>
      <c r="F40" s="162" t="n">
        <v>7538.90177607753</v>
      </c>
      <c r="G40" s="162" t="n">
        <v>1846.20572176888</v>
      </c>
      <c r="H40" s="162" t="n">
        <v>9318.38509484185</v>
      </c>
      <c r="I40" s="163" t="n">
        <v>2105.40686281223</v>
      </c>
      <c r="J40" s="163" t="n">
        <v>4866.3217903708</v>
      </c>
      <c r="K40" s="155" t="n">
        <v>25345.0455088392</v>
      </c>
      <c r="L40" s="164" t="n">
        <f aca="false">SUM(C40:K40)</f>
        <v>66419.3365406634</v>
      </c>
      <c r="M40" s="165" t="n">
        <f aca="false">(L40-L36)/L36</f>
        <v>0.023253406016056</v>
      </c>
      <c r="N40" s="181"/>
      <c r="Q40" s="106"/>
      <c r="R40" s="106"/>
      <c r="S40" s="106"/>
      <c r="T40" s="106"/>
      <c r="U40" s="106"/>
      <c r="V40" s="106"/>
      <c r="W40" s="106"/>
      <c r="X40" s="106"/>
    </row>
    <row r="41" customFormat="false" ht="12.75" hidden="false" customHeight="false" outlineLevel="0" collapsed="false">
      <c r="B41" s="161" t="s">
        <v>170</v>
      </c>
      <c r="C41" s="162" t="n">
        <v>5520.09482122994</v>
      </c>
      <c r="D41" s="162" t="n">
        <v>6506.95777801211</v>
      </c>
      <c r="E41" s="162" t="n">
        <v>5570.88158426939</v>
      </c>
      <c r="F41" s="162" t="n">
        <v>7946.93615385646</v>
      </c>
      <c r="G41" s="162" t="n">
        <v>2085.89379392148</v>
      </c>
      <c r="H41" s="162" t="n">
        <v>8584.0877664307</v>
      </c>
      <c r="I41" s="163" t="n">
        <v>1672.32688440784</v>
      </c>
      <c r="J41" s="163" t="n">
        <v>6526.85259921233</v>
      </c>
      <c r="K41" s="155" t="n">
        <v>26208.433032644</v>
      </c>
      <c r="L41" s="164" t="n">
        <f aca="false">SUM(C41:K41)</f>
        <v>70622.4644139843</v>
      </c>
      <c r="M41" s="165" t="n">
        <f aca="false">(L41-L37)/L37</f>
        <v>0.0811571345882876</v>
      </c>
      <c r="N41" s="181"/>
    </row>
    <row r="42" customFormat="false" ht="12.75" hidden="false" customHeight="false" outlineLevel="0" collapsed="false">
      <c r="B42" s="161" t="s">
        <v>171</v>
      </c>
      <c r="C42" s="169" t="n">
        <v>5981.77792858451</v>
      </c>
      <c r="D42" s="169" t="n">
        <v>6703.44375513595</v>
      </c>
      <c r="E42" s="169" t="n">
        <v>6402.08898299999</v>
      </c>
      <c r="F42" s="169" t="n">
        <v>9120.82909428931</v>
      </c>
      <c r="G42" s="169" t="n">
        <v>1887.01976661614</v>
      </c>
      <c r="H42" s="169" t="n">
        <v>10140.6624093404</v>
      </c>
      <c r="I42" s="166" t="n">
        <v>2778.42566999036</v>
      </c>
      <c r="J42" s="166" t="n">
        <v>5642.62205176784</v>
      </c>
      <c r="K42" s="167" t="n">
        <v>28243.5795236483</v>
      </c>
      <c r="L42" s="170" t="n">
        <f aca="false">SUM(C42:K42)</f>
        <v>76900.4491823728</v>
      </c>
      <c r="M42" s="171" t="n">
        <f aca="false">(L42-L38)/L38</f>
        <v>0.11227620927541</v>
      </c>
      <c r="N42" s="181"/>
    </row>
    <row r="43" customFormat="false" ht="12.75" hidden="false" customHeight="false" outlineLevel="0" collapsed="false">
      <c r="B43" s="161" t="s">
        <v>172</v>
      </c>
      <c r="C43" s="169" t="n">
        <v>5996.69537002656</v>
      </c>
      <c r="D43" s="169" t="n">
        <v>5916.98841172782</v>
      </c>
      <c r="E43" s="169" t="n">
        <v>5376.43728906262</v>
      </c>
      <c r="F43" s="169" t="n">
        <v>9467.89479958255</v>
      </c>
      <c r="G43" s="169" t="n">
        <v>2052.21999983314</v>
      </c>
      <c r="H43" s="169" t="n">
        <v>10059.441835614</v>
      </c>
      <c r="I43" s="166" t="n">
        <v>2307.79765436892</v>
      </c>
      <c r="J43" s="166" t="n">
        <v>6586.49307918099</v>
      </c>
      <c r="K43" s="167" t="n">
        <v>25715.5697538673</v>
      </c>
      <c r="L43" s="170" t="n">
        <f aca="false">SUM(C43:K43)</f>
        <v>73479.538193264</v>
      </c>
      <c r="M43" s="171" t="n">
        <f aca="false">(L43-L39)/L39</f>
        <v>0.0860059320501579</v>
      </c>
      <c r="N43" s="181"/>
    </row>
    <row r="44" customFormat="false" ht="12.75" hidden="false" customHeight="false" outlineLevel="0" collapsed="false">
      <c r="B44" s="161" t="s">
        <v>173</v>
      </c>
      <c r="C44" s="169" t="n">
        <v>5855.95910707007</v>
      </c>
      <c r="D44" s="169" t="n">
        <v>7047.36276775753</v>
      </c>
      <c r="E44" s="169" t="n">
        <v>5870.11952289632</v>
      </c>
      <c r="F44" s="169" t="n">
        <v>9008.9224568672</v>
      </c>
      <c r="G44" s="169" t="n">
        <v>1854.69751757415</v>
      </c>
      <c r="H44" s="169" t="n">
        <v>9993.0145460696</v>
      </c>
      <c r="I44" s="166" t="n">
        <v>2001.08636874671</v>
      </c>
      <c r="J44" s="166" t="n">
        <v>5617.45237441316</v>
      </c>
      <c r="K44" s="167" t="n">
        <v>26299.0256157214</v>
      </c>
      <c r="L44" s="170" t="n">
        <f aca="false">SUM(C44:K44)</f>
        <v>73547.6402771161</v>
      </c>
      <c r="M44" s="171" t="n">
        <f aca="false">(L44-L40)/L40</f>
        <v>0.107322718167904</v>
      </c>
      <c r="N44" s="181"/>
    </row>
    <row r="45" customFormat="false" ht="12.75" hidden="false" customHeight="false" outlineLevel="0" collapsed="false">
      <c r="B45" s="161" t="s">
        <v>174</v>
      </c>
      <c r="C45" s="169" t="n">
        <v>6254.45870081785</v>
      </c>
      <c r="D45" s="169" t="n">
        <v>6518.73498756961</v>
      </c>
      <c r="E45" s="169" t="n">
        <v>6315.73050415611</v>
      </c>
      <c r="F45" s="169" t="n">
        <v>9101.55910256504</v>
      </c>
      <c r="G45" s="169" t="n">
        <v>1875.05556968558</v>
      </c>
      <c r="H45" s="169" t="n">
        <v>10790.2955268254</v>
      </c>
      <c r="I45" s="166" t="n">
        <v>2144.15051333741</v>
      </c>
      <c r="J45" s="166" t="n">
        <v>6179.99326612921</v>
      </c>
      <c r="K45" s="167" t="n">
        <v>26732.1616288547</v>
      </c>
      <c r="L45" s="170" t="n">
        <f aca="false">SUM(C45:K45)</f>
        <v>75912.1397999409</v>
      </c>
      <c r="M45" s="171" t="n">
        <f aca="false">(L45-L41)/L41</f>
        <v>0.0749007476565656</v>
      </c>
      <c r="N45" s="181"/>
    </row>
    <row r="46" customFormat="false" ht="12.75" hidden="false" customHeight="false" outlineLevel="0" collapsed="false">
      <c r="B46" s="161" t="s">
        <v>175</v>
      </c>
      <c r="C46" s="162" t="n">
        <v>6562.92251759097</v>
      </c>
      <c r="D46" s="162" t="n">
        <v>5954.32055874142</v>
      </c>
      <c r="E46" s="162" t="n">
        <v>6880.16505967039</v>
      </c>
      <c r="F46" s="162" t="n">
        <v>8276.85455515406</v>
      </c>
      <c r="G46" s="162" t="n">
        <v>2235.19392606963</v>
      </c>
      <c r="H46" s="162" t="n">
        <v>10865.2966536415</v>
      </c>
      <c r="I46" s="163" t="n">
        <v>2188.13954733043</v>
      </c>
      <c r="J46" s="163" t="n">
        <v>4632.05953479874</v>
      </c>
      <c r="K46" s="155" t="n">
        <v>24923.2137146228</v>
      </c>
      <c r="L46" s="164" t="n">
        <f aca="false">SUM(C46:K46)</f>
        <v>72518.1660676199</v>
      </c>
      <c r="M46" s="165" t="n">
        <f aca="false">(L46-L42)/L42</f>
        <v>-0.0569864436599075</v>
      </c>
      <c r="N46" s="181"/>
    </row>
    <row r="47" customFormat="false" ht="12.75" hidden="false" customHeight="false" outlineLevel="0" collapsed="false">
      <c r="B47" s="161" t="s">
        <v>176</v>
      </c>
      <c r="C47" s="162" t="n">
        <v>6927.35369469263</v>
      </c>
      <c r="D47" s="162" t="n">
        <v>6603.74445053331</v>
      </c>
      <c r="E47" s="162" t="n">
        <v>7083.91457386423</v>
      </c>
      <c r="F47" s="162" t="n">
        <v>9886.30797724567</v>
      </c>
      <c r="G47" s="162" t="n">
        <v>2392.62294580397</v>
      </c>
      <c r="H47" s="162" t="n">
        <v>11260.4612445756</v>
      </c>
      <c r="I47" s="163" t="n">
        <v>2868.21651910028</v>
      </c>
      <c r="J47" s="163" t="n">
        <v>5580.13963804957</v>
      </c>
      <c r="K47" s="155" t="n">
        <v>28714.2882449779</v>
      </c>
      <c r="L47" s="164" t="n">
        <f aca="false">SUM(C47:K47)</f>
        <v>81317.0492888431</v>
      </c>
      <c r="M47" s="165" t="n">
        <f aca="false">(L47-L43)/L43</f>
        <v>0.106662497999989</v>
      </c>
      <c r="N47" s="181"/>
    </row>
    <row r="48" customFormat="false" ht="12.75" hidden="false" customHeight="false" outlineLevel="0" collapsed="false">
      <c r="B48" s="161" t="s">
        <v>177</v>
      </c>
      <c r="C48" s="162" t="n">
        <v>6201.93786203573</v>
      </c>
      <c r="D48" s="162" t="n">
        <v>6958.48386825249</v>
      </c>
      <c r="E48" s="162" t="n">
        <v>7531.8582596008</v>
      </c>
      <c r="F48" s="162" t="n">
        <v>10041.0523628021</v>
      </c>
      <c r="G48" s="162" t="n">
        <v>1949.46603867995</v>
      </c>
      <c r="H48" s="162" t="n">
        <v>11599.4251879843</v>
      </c>
      <c r="I48" s="163" t="n">
        <v>2787.48170243304</v>
      </c>
      <c r="J48" s="163" t="n">
        <v>6270.35953275441</v>
      </c>
      <c r="K48" s="155" t="n">
        <v>29042.8501263527</v>
      </c>
      <c r="L48" s="164" t="n">
        <f aca="false">SUM(C48:K48)</f>
        <v>82382.9149408955</v>
      </c>
      <c r="M48" s="165" t="n">
        <f aca="false">(L48-L44)/L44</f>
        <v>0.120129954278471</v>
      </c>
      <c r="N48" s="181"/>
    </row>
    <row r="49" customFormat="false" ht="12.75" hidden="false" customHeight="false" outlineLevel="0" collapsed="false">
      <c r="B49" s="161" t="s">
        <v>178</v>
      </c>
      <c r="C49" s="162" t="n">
        <v>7119.82126050852</v>
      </c>
      <c r="D49" s="162" t="n">
        <v>7312.05699180873</v>
      </c>
      <c r="E49" s="162" t="n">
        <v>7312.56062119826</v>
      </c>
      <c r="F49" s="162" t="n">
        <v>9861.58711226793</v>
      </c>
      <c r="G49" s="162" t="n">
        <v>2128.14530252608</v>
      </c>
      <c r="H49" s="162" t="n">
        <v>13484.8598116393</v>
      </c>
      <c r="I49" s="163" t="n">
        <v>2753.24730676942</v>
      </c>
      <c r="J49" s="163" t="n">
        <v>5491.5914875142</v>
      </c>
      <c r="K49" s="155" t="n">
        <v>29531.6456257838</v>
      </c>
      <c r="L49" s="164" t="n">
        <f aca="false">SUM(C49:K49)</f>
        <v>84995.5155200163</v>
      </c>
      <c r="M49" s="165" t="n">
        <f aca="false">(L49-L45)/L45</f>
        <v>0.119656431026892</v>
      </c>
      <c r="N49" s="181"/>
    </row>
    <row r="50" customFormat="false" ht="12.75" hidden="false" customHeight="false" outlineLevel="0" collapsed="false">
      <c r="B50" s="161" t="s">
        <v>179</v>
      </c>
      <c r="C50" s="169" t="n">
        <v>6667.37613200059</v>
      </c>
      <c r="D50" s="169" t="n">
        <v>7591.82095583104</v>
      </c>
      <c r="E50" s="169" t="n">
        <v>7688.10629660962</v>
      </c>
      <c r="F50" s="169" t="n">
        <v>10183.3793726448</v>
      </c>
      <c r="G50" s="169" t="n">
        <v>2250.78544350141</v>
      </c>
      <c r="H50" s="169" t="n">
        <v>16165.6435297075</v>
      </c>
      <c r="I50" s="166" t="n">
        <v>3330.43517808741</v>
      </c>
      <c r="J50" s="166" t="n">
        <v>5145.89115037817</v>
      </c>
      <c r="K50" s="167" t="n">
        <v>31207.0016127524</v>
      </c>
      <c r="L50" s="170" t="n">
        <f aca="false">SUM(C50:K50)</f>
        <v>90230.4396715129</v>
      </c>
      <c r="M50" s="171" t="n">
        <f aca="false">(L50-L46)/L46</f>
        <v>0.244246022263954</v>
      </c>
      <c r="N50" s="181"/>
    </row>
    <row r="51" customFormat="false" ht="12.75" hidden="false" customHeight="false" outlineLevel="0" collapsed="false">
      <c r="B51" s="161" t="s">
        <v>180</v>
      </c>
      <c r="C51" s="169" t="n">
        <v>6774.42305967202</v>
      </c>
      <c r="D51" s="169" t="n">
        <v>8272.05093245668</v>
      </c>
      <c r="E51" s="169" t="n">
        <v>8755.03732471845</v>
      </c>
      <c r="F51" s="169" t="n">
        <v>9780.0311595369</v>
      </c>
      <c r="G51" s="169" t="n">
        <v>1986.65249074972</v>
      </c>
      <c r="H51" s="169" t="n">
        <v>13548.9455750422</v>
      </c>
      <c r="I51" s="166" t="n">
        <v>2589.76084114223</v>
      </c>
      <c r="J51" s="166" t="n">
        <v>5920.23185047275</v>
      </c>
      <c r="K51" s="167" t="n">
        <v>30188.4526432514</v>
      </c>
      <c r="L51" s="170" t="n">
        <f aca="false">SUM(C51:K51)</f>
        <v>87815.5858770424</v>
      </c>
      <c r="M51" s="171" t="n">
        <f aca="false">(L51-L47)/L47</f>
        <v>0.0799160403019056</v>
      </c>
      <c r="N51" s="181"/>
    </row>
    <row r="52" customFormat="false" ht="12.75" hidden="false" customHeight="false" outlineLevel="0" collapsed="false">
      <c r="B52" s="161" t="s">
        <v>181</v>
      </c>
      <c r="C52" s="169" t="n">
        <v>6744.25786629854</v>
      </c>
      <c r="D52" s="169" t="n">
        <v>6849.06910822606</v>
      </c>
      <c r="E52" s="169" t="n">
        <v>8678.17256272395</v>
      </c>
      <c r="F52" s="169" t="n">
        <v>9143.16064703954</v>
      </c>
      <c r="G52" s="169" t="n">
        <v>2406.49226662975</v>
      </c>
      <c r="H52" s="169" t="n">
        <v>11060.0242660559</v>
      </c>
      <c r="I52" s="166" t="n">
        <v>2308.12023497892</v>
      </c>
      <c r="J52" s="166" t="n">
        <v>6295.11748259326</v>
      </c>
      <c r="K52" s="167" t="n">
        <v>30117.3331528746</v>
      </c>
      <c r="L52" s="170" t="n">
        <f aca="false">SUM(C52:K52)</f>
        <v>83601.7475874205</v>
      </c>
      <c r="M52" s="171" t="n">
        <f aca="false">(L52-L48)/L48</f>
        <v>0.0147947259137339</v>
      </c>
      <c r="N52" s="181"/>
    </row>
    <row r="53" customFormat="false" ht="12.75" hidden="false" customHeight="false" outlineLevel="0" collapsed="false">
      <c r="B53" s="161" t="s">
        <v>182</v>
      </c>
      <c r="C53" s="169" t="n">
        <v>6432.92193719917</v>
      </c>
      <c r="D53" s="169" t="n">
        <v>7182.38316376046</v>
      </c>
      <c r="E53" s="169" t="n">
        <v>8415.59948760273</v>
      </c>
      <c r="F53" s="169" t="n">
        <v>10500.4684573033</v>
      </c>
      <c r="G53" s="169" t="n">
        <v>2484.29227598794</v>
      </c>
      <c r="H53" s="169" t="n">
        <v>14229.4007246091</v>
      </c>
      <c r="I53" s="166" t="n">
        <v>3178.45771560051</v>
      </c>
      <c r="J53" s="166" t="n">
        <v>5670.06043217025</v>
      </c>
      <c r="K53" s="167" t="n">
        <v>32171.5525277204</v>
      </c>
      <c r="L53" s="170" t="n">
        <f aca="false">SUM(C53:K53)</f>
        <v>90265.1367219539</v>
      </c>
      <c r="M53" s="171" t="n">
        <f aca="false">(L53-L49)/L49</f>
        <v>0.0619988145221219</v>
      </c>
      <c r="N53" s="181"/>
    </row>
    <row r="54" customFormat="false" ht="12.75" hidden="false" customHeight="false" outlineLevel="0" collapsed="false">
      <c r="B54" s="161" t="s">
        <v>183</v>
      </c>
      <c r="C54" s="162" t="n">
        <v>7781.60851976283</v>
      </c>
      <c r="D54" s="162" t="n">
        <v>7152.18799037473</v>
      </c>
      <c r="E54" s="162" t="n">
        <v>7843.42966010591</v>
      </c>
      <c r="F54" s="162" t="n">
        <v>9502.92594943144</v>
      </c>
      <c r="G54" s="162" t="n">
        <v>1928.17100285047</v>
      </c>
      <c r="H54" s="162" t="n">
        <v>12775.4181493624</v>
      </c>
      <c r="I54" s="163" t="n">
        <v>2477.10510140345</v>
      </c>
      <c r="J54" s="163" t="n">
        <v>7231.74367330151</v>
      </c>
      <c r="K54" s="155" t="n">
        <v>34396.0750530072</v>
      </c>
      <c r="L54" s="164" t="n">
        <f aca="false">SUM(C54:K54)</f>
        <v>91088.6650995999</v>
      </c>
      <c r="M54" s="165" t="n">
        <f aca="false">(L54-L50)/L50</f>
        <v>0.00951148449693232</v>
      </c>
      <c r="N54" s="181"/>
    </row>
    <row r="55" customFormat="false" ht="12.75" hidden="false" customHeight="false" outlineLevel="0" collapsed="false">
      <c r="B55" s="161" t="s">
        <v>184</v>
      </c>
      <c r="C55" s="162" t="n">
        <v>7417.87185043745</v>
      </c>
      <c r="D55" s="162" t="n">
        <v>9186.71200427766</v>
      </c>
      <c r="E55" s="162" t="n">
        <v>9361.53502230111</v>
      </c>
      <c r="F55" s="162" t="n">
        <v>11262.1441148175</v>
      </c>
      <c r="G55" s="162" t="n">
        <v>2474.30852740175</v>
      </c>
      <c r="H55" s="162" t="n">
        <v>13987.9272961642</v>
      </c>
      <c r="I55" s="163" t="n">
        <v>2538.63497084586</v>
      </c>
      <c r="J55" s="163" t="n">
        <v>6185.19666818536</v>
      </c>
      <c r="K55" s="155" t="n">
        <v>32856.9362350717</v>
      </c>
      <c r="L55" s="164" t="n">
        <f aca="false">SUM(C55:K55)</f>
        <v>95271.2666895026</v>
      </c>
      <c r="M55" s="165" t="n">
        <f aca="false">(L55-L51)/L51</f>
        <v>0.0849015665954734</v>
      </c>
      <c r="N55" s="181"/>
    </row>
    <row r="56" customFormat="false" ht="12.75" hidden="false" customHeight="false" outlineLevel="0" collapsed="false">
      <c r="B56" s="161" t="s">
        <v>185</v>
      </c>
      <c r="C56" s="162" t="n">
        <v>7820.62588070578</v>
      </c>
      <c r="D56" s="162" t="n">
        <v>8291.65631825214</v>
      </c>
      <c r="E56" s="162" t="n">
        <v>8840.23363398552</v>
      </c>
      <c r="F56" s="162" t="n">
        <v>11737.0036857283</v>
      </c>
      <c r="G56" s="162" t="n">
        <v>2434.48195922328</v>
      </c>
      <c r="H56" s="162" t="n">
        <v>13848.7871358518</v>
      </c>
      <c r="I56" s="163" t="n">
        <v>2878.94752623656</v>
      </c>
      <c r="J56" s="163" t="n">
        <v>6297.77447883933</v>
      </c>
      <c r="K56" s="155" t="n">
        <v>35679.7865421615</v>
      </c>
      <c r="L56" s="164" t="n">
        <f aca="false">SUM(C56:K56)</f>
        <v>97829.2971609842</v>
      </c>
      <c r="M56" s="165" t="n">
        <f aca="false">(L56-L52)/L52</f>
        <v>0.170182442163499</v>
      </c>
      <c r="N56" s="181"/>
    </row>
    <row r="57" customFormat="false" ht="12.75" hidden="false" customHeight="false" outlineLevel="0" collapsed="false">
      <c r="B57" s="161" t="s">
        <v>186</v>
      </c>
      <c r="C57" s="162" t="n">
        <v>7477.3869941523</v>
      </c>
      <c r="D57" s="162" t="n">
        <v>8469.8938893014</v>
      </c>
      <c r="E57" s="162" t="n">
        <v>8685.30886350673</v>
      </c>
      <c r="F57" s="162" t="n">
        <v>10309.0311195783</v>
      </c>
      <c r="G57" s="162" t="n">
        <v>2543.20104497833</v>
      </c>
      <c r="H57" s="162" t="n">
        <v>12630.3048899836</v>
      </c>
      <c r="I57" s="163" t="n">
        <v>2618.68592443238</v>
      </c>
      <c r="J57" s="163" t="n">
        <v>7210.01379476685</v>
      </c>
      <c r="K57" s="155" t="n">
        <v>34446.1481573486</v>
      </c>
      <c r="L57" s="164" t="n">
        <f aca="false">SUM(C57:K57)</f>
        <v>94389.9746780485</v>
      </c>
      <c r="M57" s="165" t="n">
        <f aca="false">(L57-L53)/L53</f>
        <v>0.0456969114088908</v>
      </c>
      <c r="N57" s="181"/>
    </row>
    <row r="58" customFormat="false" ht="12.75" hidden="false" customHeight="false" outlineLevel="0" collapsed="false">
      <c r="B58" s="161" t="s">
        <v>187</v>
      </c>
      <c r="C58" s="169" t="n">
        <v>7739.38041271333</v>
      </c>
      <c r="D58" s="169" t="n">
        <v>7613.16822556395</v>
      </c>
      <c r="E58" s="169" t="n">
        <v>9250.31812137456</v>
      </c>
      <c r="F58" s="169" t="n">
        <v>10495.1649725492</v>
      </c>
      <c r="G58" s="169" t="n">
        <v>2264.91015942868</v>
      </c>
      <c r="H58" s="169" t="n">
        <v>12130.5206834949</v>
      </c>
      <c r="I58" s="166" t="n">
        <v>3276.7505938717</v>
      </c>
      <c r="J58" s="166" t="n">
        <v>6212.15539349168</v>
      </c>
      <c r="K58" s="167" t="n">
        <v>34478.8578047188</v>
      </c>
      <c r="L58" s="170" t="n">
        <f aca="false">SUM(C58:K58)</f>
        <v>93461.2263672068</v>
      </c>
      <c r="M58" s="171" t="n">
        <f aca="false">(L58-L54)/L54</f>
        <v>0.0260467234316439</v>
      </c>
    </row>
    <row r="59" customFormat="false" ht="12.75" hidden="false" customHeight="false" outlineLevel="0" collapsed="false">
      <c r="A59" s="173"/>
      <c r="B59" s="161" t="s">
        <v>188</v>
      </c>
      <c r="C59" s="169" t="n">
        <v>7794.12375530023</v>
      </c>
      <c r="D59" s="169" t="n">
        <v>6489.5999265574</v>
      </c>
      <c r="E59" s="169" t="n">
        <v>8356.07005453174</v>
      </c>
      <c r="F59" s="169" t="n">
        <v>8545.36680941471</v>
      </c>
      <c r="G59" s="169" t="n">
        <v>2478.29001571165</v>
      </c>
      <c r="H59" s="169" t="n">
        <v>12426.0122838845</v>
      </c>
      <c r="I59" s="166" t="n">
        <v>3277.55861631059</v>
      </c>
      <c r="J59" s="166" t="n">
        <v>6037.68583226862</v>
      </c>
      <c r="K59" s="167" t="n">
        <v>30581.4228448689</v>
      </c>
      <c r="L59" s="170" t="n">
        <f aca="false">SUM(C59:K59)</f>
        <v>85986.1301388483</v>
      </c>
      <c r="M59" s="171" t="n">
        <f aca="false">(L59-L55)/L55</f>
        <v>-0.0974599884445257</v>
      </c>
    </row>
    <row r="60" customFormat="false" ht="13.5" hidden="false" customHeight="true" outlineLevel="0" collapsed="false">
      <c r="A60" s="173"/>
      <c r="B60" s="161" t="s">
        <v>189</v>
      </c>
      <c r="C60" s="169" t="n">
        <v>6329.01974893377</v>
      </c>
      <c r="D60" s="169" t="n">
        <v>7489.90886869375</v>
      </c>
      <c r="E60" s="169" t="n">
        <v>7674.12144325991</v>
      </c>
      <c r="F60" s="169" t="n">
        <v>9893.67248594433</v>
      </c>
      <c r="G60" s="169" t="n">
        <v>2166.00759212907</v>
      </c>
      <c r="H60" s="169" t="n">
        <v>10056.145706287</v>
      </c>
      <c r="I60" s="166" t="n">
        <v>3521.3851353533</v>
      </c>
      <c r="J60" s="166" t="n">
        <v>5978.37707708898</v>
      </c>
      <c r="K60" s="167" t="n">
        <v>33992.3881454025</v>
      </c>
      <c r="L60" s="170" t="n">
        <f aca="false">SUM(C60:K60)</f>
        <v>87101.0262030927</v>
      </c>
      <c r="M60" s="171" t="n">
        <f aca="false">(L60-L56)/L56</f>
        <v>-0.109663171148388</v>
      </c>
      <c r="N60" s="181"/>
    </row>
    <row r="61" customFormat="false" ht="12.75" hidden="false" customHeight="false" outlineLevel="0" collapsed="false">
      <c r="A61" s="173"/>
      <c r="B61" s="161" t="s">
        <v>190</v>
      </c>
      <c r="C61" s="169" t="n">
        <v>6450.82878472228</v>
      </c>
      <c r="D61" s="169" t="n">
        <v>6351.27087715517</v>
      </c>
      <c r="E61" s="169" t="n">
        <v>6736.7151031607</v>
      </c>
      <c r="F61" s="169" t="n">
        <v>9216.16632131404</v>
      </c>
      <c r="G61" s="169" t="n">
        <v>2107.02077988939</v>
      </c>
      <c r="H61" s="169" t="n">
        <v>9688.43131633428</v>
      </c>
      <c r="I61" s="166" t="n">
        <v>3230.11650924116</v>
      </c>
      <c r="J61" s="166" t="n">
        <v>5128.71257327876</v>
      </c>
      <c r="K61" s="167" t="n">
        <v>30593.0736013968</v>
      </c>
      <c r="L61" s="170" t="n">
        <f aca="false">SUM(C61:K61)</f>
        <v>79502.3358664925</v>
      </c>
      <c r="M61" s="171" t="n">
        <f aca="false">(L61-L57)/L57</f>
        <v>-0.157724788700661</v>
      </c>
      <c r="N61" s="181"/>
    </row>
    <row r="62" customFormat="false" ht="12.75" hidden="false" customHeight="false" outlineLevel="0" collapsed="false">
      <c r="A62" s="173"/>
      <c r="B62" s="161" t="s">
        <v>191</v>
      </c>
      <c r="C62" s="162" t="n">
        <v>6163.79576872518</v>
      </c>
      <c r="D62" s="162" t="n">
        <v>6350.51029329615</v>
      </c>
      <c r="E62" s="162" t="n">
        <v>7107.4231121125</v>
      </c>
      <c r="F62" s="162" t="n">
        <v>8340.73794950112</v>
      </c>
      <c r="G62" s="162" t="n">
        <v>2374.54039924383</v>
      </c>
      <c r="H62" s="162" t="n">
        <v>9019.70438005487</v>
      </c>
      <c r="I62" s="163" t="n">
        <v>2289.43886892467</v>
      </c>
      <c r="J62" s="163" t="n">
        <v>5522.76717715548</v>
      </c>
      <c r="K62" s="155" t="n">
        <v>26865.9876413771</v>
      </c>
      <c r="L62" s="164" t="n">
        <f aca="false">SUM(C62:K62)</f>
        <v>74034.9055903909</v>
      </c>
      <c r="M62" s="165" t="n">
        <f aca="false">(L62-L58)/L58</f>
        <v>-0.207854332025244</v>
      </c>
      <c r="N62" s="181"/>
    </row>
    <row r="63" customFormat="false" ht="12.75" hidden="false" customHeight="false" outlineLevel="0" collapsed="false">
      <c r="A63" s="173"/>
      <c r="B63" s="161" t="s">
        <v>192</v>
      </c>
      <c r="C63" s="162" t="n">
        <v>5685.33987348313</v>
      </c>
      <c r="D63" s="162" t="n">
        <v>6456.32855362879</v>
      </c>
      <c r="E63" s="162" t="n">
        <v>6404.57305329722</v>
      </c>
      <c r="F63" s="162" t="n">
        <v>8048.71746496119</v>
      </c>
      <c r="G63" s="162" t="n">
        <v>2002.44030843484</v>
      </c>
      <c r="H63" s="162" t="n">
        <v>9689.57978072354</v>
      </c>
      <c r="I63" s="163" t="n">
        <v>2692.79825726678</v>
      </c>
      <c r="J63" s="163" t="n">
        <v>6425.14160578062</v>
      </c>
      <c r="K63" s="155" t="n">
        <v>26706.9180274269</v>
      </c>
      <c r="L63" s="164" t="n">
        <f aca="false">SUM(C63:K63)</f>
        <v>74111.836925003</v>
      </c>
      <c r="M63" s="165" t="n">
        <f aca="false">(L63-L59)/L59</f>
        <v>-0.138095448587709</v>
      </c>
      <c r="N63" s="181"/>
    </row>
    <row r="64" customFormat="false" ht="12.75" hidden="false" customHeight="false" outlineLevel="0" collapsed="false">
      <c r="B64" s="161" t="s">
        <v>193</v>
      </c>
      <c r="C64" s="162" t="n">
        <v>6075.9634863258</v>
      </c>
      <c r="D64" s="162" t="n">
        <v>7756.4227928971</v>
      </c>
      <c r="E64" s="162" t="n">
        <v>6426.65888296131</v>
      </c>
      <c r="F64" s="162" t="n">
        <v>9442.40385874421</v>
      </c>
      <c r="G64" s="162" t="n">
        <v>1739.42770374416</v>
      </c>
      <c r="H64" s="162" t="n">
        <v>10129.8152927143</v>
      </c>
      <c r="I64" s="163" t="n">
        <v>2684.15507490585</v>
      </c>
      <c r="J64" s="163" t="n">
        <v>5263.62362334374</v>
      </c>
      <c r="K64" s="155" t="n">
        <v>27508.76449629</v>
      </c>
      <c r="L64" s="164" t="n">
        <f aca="false">SUM(C64:K64)</f>
        <v>77027.2352119265</v>
      </c>
      <c r="M64" s="165" t="n">
        <f aca="false">(L64-L60)/L60</f>
        <v>-0.115656398441015</v>
      </c>
      <c r="N64" s="181"/>
    </row>
    <row r="65" customFormat="false" ht="12.75" hidden="false" customHeight="false" outlineLevel="0" collapsed="false">
      <c r="B65" s="161" t="s">
        <v>194</v>
      </c>
      <c r="C65" s="162" t="n">
        <v>5612.04989179865</v>
      </c>
      <c r="D65" s="162" t="n">
        <v>6787.14117098604</v>
      </c>
      <c r="E65" s="162" t="n">
        <v>6232.06632458807</v>
      </c>
      <c r="F65" s="162" t="n">
        <v>8253.99181600662</v>
      </c>
      <c r="G65" s="162" t="n">
        <v>1951.42638715406</v>
      </c>
      <c r="H65" s="162" t="n">
        <v>8962.78949203425</v>
      </c>
      <c r="I65" s="163" t="n">
        <v>2834.93680279084</v>
      </c>
      <c r="J65" s="163" t="n">
        <v>5325.19395282026</v>
      </c>
      <c r="K65" s="155" t="n">
        <v>27104.4717459948</v>
      </c>
      <c r="L65" s="164" t="n">
        <f aca="false">SUM(C65:K65)</f>
        <v>73064.0675841736</v>
      </c>
      <c r="M65" s="165" t="n">
        <f aca="false">(L65-L61)/L61</f>
        <v>-0.0809821272815267</v>
      </c>
      <c r="N65" s="181"/>
    </row>
    <row r="66" customFormat="false" ht="12.75" hidden="false" customHeight="false" outlineLevel="0" collapsed="false">
      <c r="B66" s="161" t="str">
        <f aca="false">EXPT_TN!B66</f>
        <v>2010:1</v>
      </c>
      <c r="C66" s="169" t="n">
        <v>6119.79808233207</v>
      </c>
      <c r="D66" s="169" t="n">
        <v>6735.97424330192</v>
      </c>
      <c r="E66" s="169" t="n">
        <v>6038.56377063055</v>
      </c>
      <c r="F66" s="169" t="n">
        <v>8047.64816044793</v>
      </c>
      <c r="G66" s="169" t="n">
        <v>2061.68186039309</v>
      </c>
      <c r="H66" s="169" t="n">
        <v>8849.96789261261</v>
      </c>
      <c r="I66" s="166" t="n">
        <v>2626.22562170591</v>
      </c>
      <c r="J66" s="166" t="n">
        <v>6112.35863500336</v>
      </c>
      <c r="K66" s="167" t="n">
        <v>26265.2821113508</v>
      </c>
      <c r="L66" s="170" t="n">
        <f aca="false">SUM(C66:K66)</f>
        <v>72857.5003777783</v>
      </c>
      <c r="M66" s="171" t="n">
        <f aca="false">(L66-L62)/L62</f>
        <v>-0.0159033796723778</v>
      </c>
      <c r="N66" s="181"/>
    </row>
    <row r="67" customFormat="false" ht="12.75" hidden="false" customHeight="false" outlineLevel="0" collapsed="false">
      <c r="B67" s="161" t="str">
        <f aca="false">EXPT_TN!B67</f>
        <v>2010:2</v>
      </c>
      <c r="C67" s="169" t="n">
        <v>6168.12310601637</v>
      </c>
      <c r="D67" s="169" t="n">
        <v>5984.61957322125</v>
      </c>
      <c r="E67" s="169" t="n">
        <v>6237.09844563581</v>
      </c>
      <c r="F67" s="169" t="n">
        <v>8662.52034290808</v>
      </c>
      <c r="G67" s="169" t="n">
        <v>2369.66641888277</v>
      </c>
      <c r="H67" s="169" t="n">
        <v>8713.05966800055</v>
      </c>
      <c r="I67" s="166" t="n">
        <v>2394.79380110794</v>
      </c>
      <c r="J67" s="166" t="n">
        <v>6275.48582895233</v>
      </c>
      <c r="K67" s="167" t="n">
        <v>28409.7737788018</v>
      </c>
      <c r="L67" s="170" t="n">
        <f aca="false">SUM(C67:K67)</f>
        <v>75215.1409635269</v>
      </c>
      <c r="M67" s="171" t="n">
        <f aca="false">(L67-L63)/L63</f>
        <v>0.0148870151422693</v>
      </c>
      <c r="N67" s="181"/>
    </row>
    <row r="68" customFormat="false" ht="12.75" hidden="false" customHeight="false" outlineLevel="0" collapsed="false">
      <c r="B68" s="161" t="str">
        <f aca="false">EXPT_TN!B68</f>
        <v>2010:3</v>
      </c>
      <c r="C68" s="169" t="n">
        <v>6120.53496686209</v>
      </c>
      <c r="D68" s="169" t="n">
        <v>6479.47604020525</v>
      </c>
      <c r="E68" s="169" t="n">
        <v>6194.99943794197</v>
      </c>
      <c r="F68" s="169" t="n">
        <v>8599.90902943468</v>
      </c>
      <c r="G68" s="169" t="n">
        <v>2037.72232919961</v>
      </c>
      <c r="H68" s="169" t="n">
        <v>9305.0900979793</v>
      </c>
      <c r="I68" s="166" t="n">
        <v>2323.65921697955</v>
      </c>
      <c r="J68" s="166" t="n">
        <v>5876.58107891417</v>
      </c>
      <c r="K68" s="167" t="n">
        <v>28040.7747917772</v>
      </c>
      <c r="L68" s="170" t="n">
        <f aca="false">SUM(C68:K68)</f>
        <v>74978.7469892938</v>
      </c>
      <c r="M68" s="171" t="n">
        <f aca="false">(L68-L64)/L64</f>
        <v>-0.0265943366264756</v>
      </c>
      <c r="N68" s="181"/>
    </row>
    <row r="69" customFormat="false" ht="12.75" hidden="false" customHeight="false" outlineLevel="0" collapsed="false">
      <c r="B69" s="161" t="str">
        <f aca="false">EXPT_TN!B69</f>
        <v>2010:4</v>
      </c>
      <c r="C69" s="169" t="n">
        <v>5798.92929549616</v>
      </c>
      <c r="D69" s="169" t="n">
        <v>6638.62617901769</v>
      </c>
      <c r="E69" s="169" t="n">
        <v>7549.30316504296</v>
      </c>
      <c r="F69" s="169" t="n">
        <v>8066.50801488351</v>
      </c>
      <c r="G69" s="169" t="n">
        <v>2069.17543907147</v>
      </c>
      <c r="H69" s="169" t="n">
        <v>8199.1025953451</v>
      </c>
      <c r="I69" s="166" t="n">
        <v>3378.64696853549</v>
      </c>
      <c r="J69" s="166" t="n">
        <v>5643.52150885065</v>
      </c>
      <c r="K69" s="167" t="n">
        <v>28746.7066968875</v>
      </c>
      <c r="L69" s="170" t="n">
        <f aca="false">SUM(C69:K69)</f>
        <v>76090.5198631306</v>
      </c>
      <c r="M69" s="171" t="n">
        <f aca="false">(L69-L65)/L65</f>
        <v>0.0414218969600941</v>
      </c>
    </row>
    <row r="70" customFormat="false" ht="12.75" hidden="false" customHeight="false" outlineLevel="0" collapsed="false">
      <c r="B70" s="161" t="str">
        <f aca="false">EXPT_TN!B70</f>
        <v>2011:1</v>
      </c>
      <c r="C70" s="162" t="n">
        <v>5783.76011006583</v>
      </c>
      <c r="D70" s="162" t="n">
        <v>7283.42356578079</v>
      </c>
      <c r="E70" s="162" t="n">
        <v>5947.84650886582</v>
      </c>
      <c r="F70" s="162" t="n">
        <v>8384.48908082133</v>
      </c>
      <c r="G70" s="162" t="n">
        <v>1785.25444026974</v>
      </c>
      <c r="H70" s="162" t="n">
        <v>7803.22445233051</v>
      </c>
      <c r="I70" s="163" t="n">
        <v>2709.27202436163</v>
      </c>
      <c r="J70" s="163" t="n">
        <v>5904.27870587401</v>
      </c>
      <c r="K70" s="155" t="n">
        <v>29233.9006833426</v>
      </c>
      <c r="L70" s="164" t="n">
        <f aca="false">SUM(C70:K70)</f>
        <v>74835.4495717123</v>
      </c>
      <c r="M70" s="165" t="n">
        <f aca="false">(L70-L66)/L66</f>
        <v>0.0271481890495554</v>
      </c>
    </row>
    <row r="71" customFormat="false" ht="12.75" hidden="false" customHeight="false" outlineLevel="0" collapsed="false">
      <c r="B71" s="161" t="str">
        <f aca="false">EXPT_TN!B71</f>
        <v>2011:2</v>
      </c>
      <c r="C71" s="162" t="n">
        <v>5830.88895059169</v>
      </c>
      <c r="D71" s="162" t="n">
        <v>7082.03201758453</v>
      </c>
      <c r="E71" s="162" t="n">
        <v>6182.90665047018</v>
      </c>
      <c r="F71" s="162" t="n">
        <v>8720.02159025427</v>
      </c>
      <c r="G71" s="162" t="n">
        <v>1589.73595917753</v>
      </c>
      <c r="H71" s="162" t="n">
        <v>7753.60527410327</v>
      </c>
      <c r="I71" s="163" t="n">
        <v>2580.7658903793</v>
      </c>
      <c r="J71" s="163" t="n">
        <v>4857.42112316279</v>
      </c>
      <c r="K71" s="155" t="n">
        <v>27262.4050125393</v>
      </c>
      <c r="L71" s="164" t="n">
        <f aca="false">SUM(C71:K71)</f>
        <v>71859.7824682628</v>
      </c>
      <c r="M71" s="165" t="n">
        <f aca="false">(L71-L67)/L67</f>
        <v>-0.0446101470033953</v>
      </c>
    </row>
    <row r="72" customFormat="false" ht="12.75" hidden="false" customHeight="false" outlineLevel="0" collapsed="false">
      <c r="B72" s="161" t="str">
        <f aca="false">EXPT_TN!B72</f>
        <v>2011:3</v>
      </c>
      <c r="C72" s="162" t="n">
        <v>5862.65228705539</v>
      </c>
      <c r="D72" s="162" t="n">
        <v>6781.52730241148</v>
      </c>
      <c r="E72" s="162" t="n">
        <v>6217.65763139341</v>
      </c>
      <c r="F72" s="162" t="n">
        <v>8572.80744706016</v>
      </c>
      <c r="G72" s="162" t="n">
        <v>2022.15512623059</v>
      </c>
      <c r="H72" s="162" t="n">
        <v>7384.62279039509</v>
      </c>
      <c r="I72" s="163" t="n">
        <v>2670.62979106148</v>
      </c>
      <c r="J72" s="163" t="n">
        <v>4617.38378177722</v>
      </c>
      <c r="K72" s="155" t="n">
        <v>27496.4664304854</v>
      </c>
      <c r="L72" s="164" t="n">
        <f aca="false">SUM(C72:K72)</f>
        <v>71625.9025878703</v>
      </c>
      <c r="M72" s="165" t="n">
        <f aca="false">(L72-L68)/L68</f>
        <v>-0.0447172637054375</v>
      </c>
    </row>
    <row r="73" customFormat="false" ht="12.75" hidden="false" customHeight="false" outlineLevel="0" collapsed="false">
      <c r="B73" s="161" t="str">
        <f aca="false">EXPT_TN!B73</f>
        <v>2011:4</v>
      </c>
      <c r="C73" s="162" t="n">
        <v>5638.73332187581</v>
      </c>
      <c r="D73" s="162" t="n">
        <v>6946.4561178254</v>
      </c>
      <c r="E73" s="162" t="n">
        <v>6141.61504514097</v>
      </c>
      <c r="F73" s="162" t="n">
        <v>8099.90781176638</v>
      </c>
      <c r="G73" s="162" t="n">
        <v>2228.11319480116</v>
      </c>
      <c r="H73" s="162" t="n">
        <v>7585.96270588536</v>
      </c>
      <c r="I73" s="163" t="n">
        <v>2753.37587914244</v>
      </c>
      <c r="J73" s="163" t="n">
        <v>4975.85921267353</v>
      </c>
      <c r="K73" s="155" t="n">
        <v>27505.9628265322</v>
      </c>
      <c r="L73" s="164" t="n">
        <f aca="false">SUM(C73:K73)</f>
        <v>71875.9861156432</v>
      </c>
      <c r="M73" s="165" t="n">
        <f aca="false">(L73-L69)/L69</f>
        <v>-0.0553884209894781</v>
      </c>
    </row>
    <row r="74" customFormat="false" ht="12.75" hidden="false" customHeight="true" outlineLevel="0" collapsed="false">
      <c r="B74" s="161" t="str">
        <f aca="false">EXPT_VL!B74</f>
        <v>2012:1</v>
      </c>
      <c r="C74" s="169" t="n">
        <v>6147.89493778293</v>
      </c>
      <c r="D74" s="169" t="n">
        <v>6194.03900300574</v>
      </c>
      <c r="E74" s="169" t="n">
        <v>6360.51510115666</v>
      </c>
      <c r="F74" s="169" t="n">
        <v>8861.70516544712</v>
      </c>
      <c r="G74" s="169" t="n">
        <v>2101.98672344368</v>
      </c>
      <c r="H74" s="169" t="n">
        <v>7133.8995881158</v>
      </c>
      <c r="I74" s="166" t="n">
        <v>2580.02107582327</v>
      </c>
      <c r="J74" s="166" t="n">
        <v>5786.68205290679</v>
      </c>
      <c r="K74" s="167" t="n">
        <v>27132.1818139197</v>
      </c>
      <c r="L74" s="170" t="n">
        <f aca="false">SUM(C74:K74)</f>
        <v>72298.9254616017</v>
      </c>
      <c r="M74" s="171" t="n">
        <f aca="false">(L74-L70)/L70</f>
        <v>-0.0338946866041066</v>
      </c>
    </row>
    <row r="75" customFormat="false" ht="12.75" hidden="false" customHeight="false" outlineLevel="0" collapsed="false">
      <c r="B75" s="161" t="str">
        <f aca="false">EXPT_VL!B75</f>
        <v>2012:2</v>
      </c>
      <c r="C75" s="169" t="n">
        <v>5657.94640597928</v>
      </c>
      <c r="D75" s="169" t="n">
        <v>6441.93739589991</v>
      </c>
      <c r="E75" s="169" t="n">
        <v>6358.19618828864</v>
      </c>
      <c r="F75" s="169" t="n">
        <v>9021.61459277875</v>
      </c>
      <c r="G75" s="169" t="n">
        <v>2012.19766404692</v>
      </c>
      <c r="H75" s="169" t="n">
        <v>6506.5192549268</v>
      </c>
      <c r="I75" s="166" t="n">
        <v>2297.42220236761</v>
      </c>
      <c r="J75" s="166" t="n">
        <v>5135.71000675011</v>
      </c>
      <c r="K75" s="167" t="n">
        <v>25929.7228278782</v>
      </c>
      <c r="L75" s="170" t="n">
        <f aca="false">SUM(C75:K75)</f>
        <v>69361.2665389162</v>
      </c>
      <c r="M75" s="171" t="n">
        <f aca="false">(L75-L71)/L71</f>
        <v>-0.034769322192843</v>
      </c>
    </row>
    <row r="76" customFormat="false" ht="12.75" hidden="false" customHeight="true" outlineLevel="0" collapsed="false">
      <c r="B76" s="161" t="str">
        <f aca="false">EXPT_VL!B76</f>
        <v>2012:3</v>
      </c>
      <c r="C76" s="169" t="n">
        <v>5654.53646088013</v>
      </c>
      <c r="D76" s="169" t="n">
        <v>5630.21034886063</v>
      </c>
      <c r="E76" s="169" t="n">
        <v>5664.796174042</v>
      </c>
      <c r="F76" s="169" t="n">
        <v>8540.9146965189</v>
      </c>
      <c r="G76" s="169" t="n">
        <v>1650.75006052966</v>
      </c>
      <c r="H76" s="169" t="n">
        <v>7799.43409181261</v>
      </c>
      <c r="I76" s="166" t="n">
        <v>2488.23442291367</v>
      </c>
      <c r="J76" s="166" t="n">
        <v>5403.49702930872</v>
      </c>
      <c r="K76" s="167" t="n">
        <v>25367.8311708279</v>
      </c>
      <c r="L76" s="170" t="n">
        <f aca="false">SUM(C76:K76)</f>
        <v>68200.2044556942</v>
      </c>
      <c r="M76" s="171" t="n">
        <f aca="false">(L76-L72)/L72</f>
        <v>-0.0478276434698114</v>
      </c>
    </row>
    <row r="77" customFormat="false" ht="12.75" hidden="false" customHeight="false" outlineLevel="0" collapsed="false">
      <c r="B77" s="161" t="str">
        <f aca="false">EXPT_VL!B77</f>
        <v>2012:4</v>
      </c>
      <c r="C77" s="169" t="n">
        <v>5248.32833466818</v>
      </c>
      <c r="D77" s="169" t="n">
        <v>5241.48512451256</v>
      </c>
      <c r="E77" s="169" t="n">
        <v>6188.15548774654</v>
      </c>
      <c r="F77" s="169" t="n">
        <v>8088.77970424061</v>
      </c>
      <c r="G77" s="169" t="n">
        <v>1756.86429691396</v>
      </c>
      <c r="H77" s="169" t="n">
        <v>6628.26858977368</v>
      </c>
      <c r="I77" s="166" t="n">
        <v>1976.44744922527</v>
      </c>
      <c r="J77" s="166" t="n">
        <v>4472.64855891527</v>
      </c>
      <c r="K77" s="167" t="n">
        <v>24952.0915222431</v>
      </c>
      <c r="L77" s="170" t="n">
        <f aca="false">SUM(C77:K77)</f>
        <v>64553.0690682392</v>
      </c>
      <c r="M77" s="171" t="n">
        <f aca="false">(L77-L73)/L73</f>
        <v>-0.101882665451323</v>
      </c>
    </row>
    <row r="78" customFormat="false" ht="12.75" hidden="false" customHeight="false" outlineLevel="0" collapsed="false">
      <c r="B78" s="161" t="str">
        <f aca="false">EXPT_VL!B78</f>
        <v>2013:1</v>
      </c>
      <c r="C78" s="162" t="n">
        <v>5650.49536758169</v>
      </c>
      <c r="D78" s="162" t="n">
        <v>5633.44602807849</v>
      </c>
      <c r="E78" s="162" t="n">
        <v>5595.3835247778</v>
      </c>
      <c r="F78" s="162" t="n">
        <v>8486.0793974958</v>
      </c>
      <c r="G78" s="162" t="n">
        <v>1509.70998820593</v>
      </c>
      <c r="H78" s="162" t="n">
        <v>6720.86304017194</v>
      </c>
      <c r="I78" s="163" t="n">
        <v>2014.46263425459</v>
      </c>
      <c r="J78" s="163" t="n">
        <v>4386.01371420499</v>
      </c>
      <c r="K78" s="155" t="n">
        <v>24756.346720837</v>
      </c>
      <c r="L78" s="164" t="n">
        <f aca="false">SUM(C78:K78)</f>
        <v>64752.8004156083</v>
      </c>
      <c r="M78" s="165" t="n">
        <f aca="false">(L78-L74)/L74</f>
        <v>-0.104373958503729</v>
      </c>
    </row>
    <row r="79" customFormat="false" ht="12.75" hidden="false" customHeight="false" outlineLevel="0" collapsed="false">
      <c r="B79" s="161" t="str">
        <f aca="false">EXPT_VL!B79</f>
        <v>2013:2</v>
      </c>
      <c r="C79" s="162" t="n">
        <v>5929.6816542525</v>
      </c>
      <c r="D79" s="162" t="n">
        <v>5978.61716405578</v>
      </c>
      <c r="E79" s="162" t="n">
        <v>5556.54568161225</v>
      </c>
      <c r="F79" s="162" t="n">
        <v>7671.48939615826</v>
      </c>
      <c r="G79" s="162" t="n">
        <v>1513.67544667763</v>
      </c>
      <c r="H79" s="162" t="n">
        <v>6031.89867165036</v>
      </c>
      <c r="I79" s="163" t="n">
        <v>2235.2644611219</v>
      </c>
      <c r="J79" s="163" t="n">
        <v>4069.46321485804</v>
      </c>
      <c r="K79" s="155" t="n">
        <v>24631.656855159</v>
      </c>
      <c r="L79" s="164" t="n">
        <f aca="false">SUM(C79:K79)</f>
        <v>63618.2925455457</v>
      </c>
      <c r="M79" s="165" t="n">
        <f aca="false">(L79-L75)/L75</f>
        <v>-0.0827979977866793</v>
      </c>
    </row>
    <row r="80" customFormat="false" ht="12.75" hidden="false" customHeight="false" outlineLevel="0" collapsed="false">
      <c r="B80" s="161" t="str">
        <f aca="false">EXPT_VL!B80</f>
        <v>2013:3</v>
      </c>
      <c r="C80" s="162" t="n">
        <v>5807.5252785385</v>
      </c>
      <c r="D80" s="162" t="n">
        <v>5595.98917965972</v>
      </c>
      <c r="E80" s="162" t="n">
        <v>5710.07510400498</v>
      </c>
      <c r="F80" s="162" t="n">
        <v>8275.62576533815</v>
      </c>
      <c r="G80" s="162" t="n">
        <v>1648.79928550119</v>
      </c>
      <c r="H80" s="162" t="n">
        <v>6293.63728556203</v>
      </c>
      <c r="I80" s="163" t="n">
        <v>2415.07583541118</v>
      </c>
      <c r="J80" s="163" t="n">
        <v>4623.70710472883</v>
      </c>
      <c r="K80" s="155" t="n">
        <v>26003.8176459168</v>
      </c>
      <c r="L80" s="164" t="n">
        <f aca="false">SUM(C80:K80)</f>
        <v>66374.2524846614</v>
      </c>
      <c r="M80" s="165" t="n">
        <f aca="false">(L80-L76)/L76</f>
        <v>-0.0267734090477538</v>
      </c>
    </row>
    <row r="81" customFormat="false" ht="12.75" hidden="false" customHeight="false" outlineLevel="0" collapsed="false">
      <c r="B81" s="161" t="str">
        <f aca="false">EXPT_VL!B81</f>
        <v>2013:4</v>
      </c>
      <c r="C81" s="162" t="n">
        <v>5562.3641294604</v>
      </c>
      <c r="D81" s="162" t="n">
        <v>5553.49619145759</v>
      </c>
      <c r="E81" s="162" t="n">
        <v>4945.69646238761</v>
      </c>
      <c r="F81" s="162" t="n">
        <v>8096.50498314435</v>
      </c>
      <c r="G81" s="162" t="n">
        <v>1454.48859143782</v>
      </c>
      <c r="H81" s="162" t="n">
        <v>6621.30052725842</v>
      </c>
      <c r="I81" s="163" t="n">
        <v>2164.01356644424</v>
      </c>
      <c r="J81" s="163" t="n">
        <v>5049.74106308351</v>
      </c>
      <c r="K81" s="155" t="n">
        <v>25915.672571646</v>
      </c>
      <c r="L81" s="164" t="n">
        <f aca="false">SUM(C81:K81)</f>
        <v>65363.2780863199</v>
      </c>
      <c r="M81" s="165" t="n">
        <f aca="false">(L81-L77)/L77</f>
        <v>0.0125510534165973</v>
      </c>
    </row>
    <row r="82" customFormat="false" ht="12.75" hidden="false" customHeight="false" outlineLevel="0" collapsed="false">
      <c r="B82" s="161" t="str">
        <f aca="false">EXPT_VL!B82</f>
        <v>2014:1</v>
      </c>
      <c r="C82" s="169" t="n">
        <v>4948.18748761205</v>
      </c>
      <c r="D82" s="169" t="n">
        <v>5459.94036586112</v>
      </c>
      <c r="E82" s="169" t="n">
        <v>4805.46921728552</v>
      </c>
      <c r="F82" s="169" t="n">
        <v>8459.05297688642</v>
      </c>
      <c r="G82" s="169" t="n">
        <v>1585.69430885908</v>
      </c>
      <c r="H82" s="169" t="n">
        <v>5948.36432561668</v>
      </c>
      <c r="I82" s="166" t="n">
        <v>2167.14178055375</v>
      </c>
      <c r="J82" s="166" t="n">
        <v>4197.16091521022</v>
      </c>
      <c r="K82" s="167" t="n">
        <v>25283.9074073755</v>
      </c>
      <c r="L82" s="170" t="n">
        <f aca="false">SUM(C82:K82)</f>
        <v>62854.9187852603</v>
      </c>
      <c r="M82" s="171" t="n">
        <f aca="false">(L82-L78)/L78</f>
        <v>-0.0293096455777449</v>
      </c>
    </row>
    <row r="83" customFormat="false" ht="12.75" hidden="false" customHeight="false" outlineLevel="0" collapsed="false">
      <c r="B83" s="161" t="str">
        <f aca="false">EXPT_VL!B83</f>
        <v>2014:2</v>
      </c>
      <c r="C83" s="169" t="n">
        <v>5355.20892237473</v>
      </c>
      <c r="D83" s="169" t="n">
        <v>5771.91108749072</v>
      </c>
      <c r="E83" s="169" t="n">
        <v>5268.80091121376</v>
      </c>
      <c r="F83" s="169" t="n">
        <v>8256.42570989963</v>
      </c>
      <c r="G83" s="169" t="n">
        <v>1550.6461439162</v>
      </c>
      <c r="H83" s="169" t="n">
        <v>6190.69753591781</v>
      </c>
      <c r="I83" s="166" t="n">
        <v>2191.27883876926</v>
      </c>
      <c r="J83" s="166" t="n">
        <v>4558.49120244879</v>
      </c>
      <c r="K83" s="167" t="n">
        <v>26883.2894699611</v>
      </c>
      <c r="L83" s="170" t="n">
        <f aca="false">SUM(C83:K83)</f>
        <v>66026.749821992</v>
      </c>
      <c r="M83" s="171" t="n">
        <f aca="false">(L83-L79)/L79</f>
        <v>0.037857936453135</v>
      </c>
    </row>
    <row r="84" customFormat="false" ht="12.75" hidden="false" customHeight="false" outlineLevel="0" collapsed="false">
      <c r="B84" s="161" t="str">
        <f aca="false">EXPT_VL!B84</f>
        <v>2014:3</v>
      </c>
      <c r="C84" s="169" t="n">
        <v>4993.27350783432</v>
      </c>
      <c r="D84" s="169" t="n">
        <v>5833.25172970843</v>
      </c>
      <c r="E84" s="169" t="n">
        <v>4631.11109834258</v>
      </c>
      <c r="F84" s="169" t="n">
        <v>8342.88866959695</v>
      </c>
      <c r="G84" s="169" t="n">
        <v>1906.45223188471</v>
      </c>
      <c r="H84" s="169" t="n">
        <v>6829.14449843461</v>
      </c>
      <c r="I84" s="166" t="n">
        <v>2243.92166109386</v>
      </c>
      <c r="J84" s="166" t="n">
        <v>4986.80473263528</v>
      </c>
      <c r="K84" s="167" t="n">
        <v>26819.1003160674</v>
      </c>
      <c r="L84" s="170" t="n">
        <f aca="false">SUM(C84:K84)</f>
        <v>66585.9484455982</v>
      </c>
      <c r="M84" s="171" t="n">
        <f aca="false">(L84-L80)/L80</f>
        <v>0.00318942892781608</v>
      </c>
    </row>
    <row r="85" customFormat="false" ht="12.75" hidden="false" customHeight="false" outlineLevel="0" collapsed="false">
      <c r="B85" s="161" t="str">
        <f aca="false">EXPT_VL!B85</f>
        <v>2014:4</v>
      </c>
      <c r="C85" s="169" t="n">
        <v>5095.46082351511</v>
      </c>
      <c r="D85" s="169" t="n">
        <v>5883.04168361169</v>
      </c>
      <c r="E85" s="169" t="n">
        <v>5459.56933820789</v>
      </c>
      <c r="F85" s="169" t="n">
        <v>8122.0151877409</v>
      </c>
      <c r="G85" s="169" t="n">
        <v>1489.74817254855</v>
      </c>
      <c r="H85" s="169" t="n">
        <v>6606.96199677726</v>
      </c>
      <c r="I85" s="166" t="n">
        <v>2053.40716139513</v>
      </c>
      <c r="J85" s="166" t="n">
        <v>4460.11592449206</v>
      </c>
      <c r="K85" s="167" t="n">
        <v>28052.6707305548</v>
      </c>
      <c r="L85" s="170" t="n">
        <f aca="false">SUM(C85:K85)</f>
        <v>67222.9910188434</v>
      </c>
      <c r="M85" s="171" t="n">
        <f aca="false">(L85-L81)/L81</f>
        <v>0.0284519532522136</v>
      </c>
    </row>
    <row r="86" customFormat="false" ht="12.75" hidden="false" customHeight="false" outlineLevel="0" collapsed="false">
      <c r="B86" s="161" t="str">
        <f aca="false">EXPT_VL!B86</f>
        <v>2015:1</v>
      </c>
      <c r="C86" s="162" t="n">
        <v>5586.40121546933</v>
      </c>
      <c r="D86" s="162" t="n">
        <v>6406.05251773617</v>
      </c>
      <c r="E86" s="162" t="n">
        <v>5384.15559489318</v>
      </c>
      <c r="F86" s="162" t="n">
        <v>8808.46572926493</v>
      </c>
      <c r="G86" s="162" t="n">
        <v>1422.77326810091</v>
      </c>
      <c r="H86" s="162" t="n">
        <v>6559.40422738219</v>
      </c>
      <c r="I86" s="163" t="n">
        <v>2575.72303659476</v>
      </c>
      <c r="J86" s="163" t="n">
        <v>6082.5287663283</v>
      </c>
      <c r="K86" s="155" t="n">
        <v>28126.0086530768</v>
      </c>
      <c r="L86" s="164" t="n">
        <f aca="false">SUM(C86:K86)</f>
        <v>70951.5130088466</v>
      </c>
      <c r="M86" s="165" t="n">
        <f aca="false">(L86-L82)/L82</f>
        <v>0.128814011378293</v>
      </c>
    </row>
    <row r="87" customFormat="false" ht="12.75" hidden="false" customHeight="false" outlineLevel="0" collapsed="false">
      <c r="B87" s="161" t="str">
        <f aca="false">EXPT_VL!B87</f>
        <v>2015:2</v>
      </c>
      <c r="C87" s="162" t="n">
        <v>5281.55850035056</v>
      </c>
      <c r="D87" s="162" t="n">
        <v>6154.52929108322</v>
      </c>
      <c r="E87" s="162" t="n">
        <v>5585.17492470288</v>
      </c>
      <c r="F87" s="162" t="n">
        <v>8234.23021308012</v>
      </c>
      <c r="G87" s="162" t="n">
        <v>2057.03959652987</v>
      </c>
      <c r="H87" s="162" t="n">
        <v>6946.95074706056</v>
      </c>
      <c r="I87" s="163" t="n">
        <v>3045.31173316772</v>
      </c>
      <c r="J87" s="163" t="n">
        <v>5674.25321860129</v>
      </c>
      <c r="K87" s="155" t="n">
        <v>28549.5691301578</v>
      </c>
      <c r="L87" s="164" t="n">
        <f aca="false">SUM(C87:K87)</f>
        <v>71528.617354734</v>
      </c>
      <c r="M87" s="165" t="n">
        <f aca="false">(L87-L83)/L83</f>
        <v>0.0833278564759749</v>
      </c>
    </row>
    <row r="88" customFormat="false" ht="12.75" hidden="false" customHeight="false" outlineLevel="0" collapsed="false">
      <c r="B88" s="161" t="str">
        <f aca="false">EXPT_VL!B88</f>
        <v>2015:3</v>
      </c>
      <c r="C88" s="162" t="n">
        <v>5772.82965111135</v>
      </c>
      <c r="D88" s="162" t="n">
        <v>7005.72358131784</v>
      </c>
      <c r="E88" s="162" t="n">
        <v>5901.71520888237</v>
      </c>
      <c r="F88" s="162" t="n">
        <v>8828.19158202906</v>
      </c>
      <c r="G88" s="162" t="n">
        <v>2521.42171732513</v>
      </c>
      <c r="H88" s="162" t="n">
        <v>6893.41438805119</v>
      </c>
      <c r="I88" s="163" t="n">
        <v>2628.24633255616</v>
      </c>
      <c r="J88" s="163" t="n">
        <v>4690.3423043105</v>
      </c>
      <c r="K88" s="155" t="n">
        <v>28473.0876230633</v>
      </c>
      <c r="L88" s="164" t="n">
        <f aca="false">SUM(C88:K88)</f>
        <v>72714.9723886469</v>
      </c>
      <c r="M88" s="165" t="n">
        <f aca="false">(L88-L84)/L84</f>
        <v>0.0920468069634284</v>
      </c>
    </row>
    <row r="89" customFormat="false" ht="12.75" hidden="false" customHeight="false" outlineLevel="0" collapsed="false">
      <c r="B89" s="161" t="str">
        <f aca="false">EXPT_VL!B89</f>
        <v>2015:4</v>
      </c>
      <c r="C89" s="162" t="n">
        <v>6363.52095448857</v>
      </c>
      <c r="D89" s="162" t="n">
        <v>7109.50900087292</v>
      </c>
      <c r="E89" s="162" t="n">
        <v>6268.49736552853</v>
      </c>
      <c r="F89" s="162" t="n">
        <v>8920.9426941326</v>
      </c>
      <c r="G89" s="162" t="n">
        <v>1958.02539767547</v>
      </c>
      <c r="H89" s="162" t="n">
        <v>7703.68702596555</v>
      </c>
      <c r="I89" s="163" t="n">
        <v>2820.58956032205</v>
      </c>
      <c r="J89" s="163" t="n">
        <v>5751.35699451208</v>
      </c>
      <c r="K89" s="155" t="n">
        <v>28931.3729404373</v>
      </c>
      <c r="L89" s="164" t="n">
        <f aca="false">SUM(C89:K89)</f>
        <v>75827.501933935</v>
      </c>
      <c r="M89" s="165" t="n">
        <f aca="false">(L89-L85)/L85</f>
        <v>0.127999524934553</v>
      </c>
    </row>
    <row r="90" customFormat="false" ht="12.75" hidden="false" customHeight="false" outlineLevel="0" collapsed="false">
      <c r="B90" s="161" t="str">
        <f aca="false">EXPT_VL!B90</f>
        <v>2016:1</v>
      </c>
      <c r="C90" s="169" t="n">
        <v>6061.63892042301</v>
      </c>
      <c r="D90" s="169" t="n">
        <v>5793.39100413218</v>
      </c>
      <c r="E90" s="169" t="n">
        <v>5649.04849136356</v>
      </c>
      <c r="F90" s="169" t="n">
        <v>9681.96985141121</v>
      </c>
      <c r="G90" s="169" t="n">
        <v>2039.38691569333</v>
      </c>
      <c r="H90" s="169" t="n">
        <v>6774.5191570093</v>
      </c>
      <c r="I90" s="166" t="n">
        <v>2426.97970396239</v>
      </c>
      <c r="J90" s="166" t="n">
        <v>5069.44534021617</v>
      </c>
      <c r="K90" s="167" t="n">
        <v>29549.3605400773</v>
      </c>
      <c r="L90" s="170" t="n">
        <f aca="false">SUM(C90:K90)</f>
        <v>73045.7399242884</v>
      </c>
      <c r="M90" s="171" t="n">
        <f aca="false">(L90-L86)/L86</f>
        <v>0.029516310880936</v>
      </c>
    </row>
    <row r="91" customFormat="false" ht="12.75" hidden="false" customHeight="true" outlineLevel="0" collapsed="false">
      <c r="B91" s="161" t="str">
        <f aca="false">EXPT_VL!B91</f>
        <v>2016:2</v>
      </c>
      <c r="C91" s="169" t="n">
        <v>5838.55636592654</v>
      </c>
      <c r="D91" s="169" t="n">
        <v>5947.35355254209</v>
      </c>
      <c r="E91" s="169" t="n">
        <v>5708.69773286807</v>
      </c>
      <c r="F91" s="169" t="n">
        <v>10009.1326046292</v>
      </c>
      <c r="G91" s="169" t="n">
        <v>1729.12740292218</v>
      </c>
      <c r="H91" s="169" t="n">
        <v>7007.90959679373</v>
      </c>
      <c r="I91" s="166" t="n">
        <v>2815.6738656672</v>
      </c>
      <c r="J91" s="166" t="n">
        <v>5585.04940583686</v>
      </c>
      <c r="K91" s="167" t="n">
        <v>30830.0036277721</v>
      </c>
      <c r="L91" s="170" t="n">
        <f aca="false">SUM(C91:K91)</f>
        <v>75471.504154958</v>
      </c>
      <c r="M91" s="171" t="n">
        <f aca="false">(L91-L87)/L87</f>
        <v>0.0551232072705937</v>
      </c>
    </row>
    <row r="92" customFormat="false" ht="12.75" hidden="false" customHeight="false" outlineLevel="0" collapsed="false">
      <c r="B92" s="161" t="str">
        <f aca="false">EXPT_VL!B92</f>
        <v>2016:3</v>
      </c>
      <c r="C92" s="169" t="n">
        <v>5881.49179615712</v>
      </c>
      <c r="D92" s="169" t="n">
        <v>6805.08150552575</v>
      </c>
      <c r="E92" s="169" t="n">
        <v>5825.41300504167</v>
      </c>
      <c r="F92" s="169" t="n">
        <v>9929.19481129298</v>
      </c>
      <c r="G92" s="169" t="n">
        <v>1672.87386479629</v>
      </c>
      <c r="H92" s="169" t="n">
        <v>7334.70872221226</v>
      </c>
      <c r="I92" s="166" t="n">
        <v>2708.96350329823</v>
      </c>
      <c r="J92" s="166" t="n">
        <v>5408.09113589</v>
      </c>
      <c r="K92" s="167" t="n">
        <v>29785.1370214193</v>
      </c>
      <c r="L92" s="170" t="n">
        <f aca="false">SUM(C92:K92)</f>
        <v>75350.9553656336</v>
      </c>
      <c r="M92" s="171" t="n">
        <f aca="false">(L92-L88)/L88</f>
        <v>0.0362508970353153</v>
      </c>
    </row>
    <row r="93" customFormat="false" ht="12.75" hidden="false" customHeight="false" outlineLevel="0" collapsed="false">
      <c r="B93" s="161" t="str">
        <f aca="false">EXPT_VL!B93</f>
        <v>2016:4</v>
      </c>
      <c r="C93" s="169" t="n">
        <v>6278.1272978142</v>
      </c>
      <c r="D93" s="169" t="n">
        <v>6482.70685707792</v>
      </c>
      <c r="E93" s="169" t="n">
        <v>6102.20297846986</v>
      </c>
      <c r="F93" s="169" t="n">
        <v>10511.3915133433</v>
      </c>
      <c r="G93" s="169" t="n">
        <v>1550.58564778537</v>
      </c>
      <c r="H93" s="169" t="n">
        <v>8078.58867761533</v>
      </c>
      <c r="I93" s="166" t="n">
        <v>2640.05390726735</v>
      </c>
      <c r="J93" s="166" t="n">
        <v>5454.86045973389</v>
      </c>
      <c r="K93" s="167" t="n">
        <v>29994.2206519455</v>
      </c>
      <c r="L93" s="170" t="n">
        <f aca="false">SUM(C93:K93)</f>
        <v>77092.7379910527</v>
      </c>
      <c r="M93" s="171" t="n">
        <f aca="false">(L93-L89)/L89</f>
        <v>0.0166857146134129</v>
      </c>
    </row>
    <row r="95" customFormat="false" ht="12.75" hidden="false" customHeight="false" outlineLevel="0" collapsed="false">
      <c r="A95" s="174" t="s">
        <v>156</v>
      </c>
    </row>
    <row r="96" customFormat="false" ht="12.75" hidden="false" customHeight="false" outlineLevel="0" collapsed="false">
      <c r="A96" s="174"/>
      <c r="B96" s="161" t="str">
        <f aca="false">EXPT_VL!B96</f>
        <v>2017:1</v>
      </c>
      <c r="C96" s="162" t="n">
        <v>6417.62093863638</v>
      </c>
      <c r="D96" s="162" t="n">
        <v>6694.16782697017</v>
      </c>
      <c r="E96" s="162" t="n">
        <v>6462.39397579334</v>
      </c>
      <c r="F96" s="162" t="n">
        <v>10140.045746323</v>
      </c>
      <c r="G96" s="162" t="n">
        <v>1608.83253116534</v>
      </c>
      <c r="H96" s="162" t="n">
        <v>8359.72275826665</v>
      </c>
      <c r="I96" s="163" t="n">
        <v>2902.95444630646</v>
      </c>
      <c r="J96" s="163" t="n">
        <v>5427.60917456689</v>
      </c>
      <c r="K96" s="155" t="n">
        <v>30739.1329539208</v>
      </c>
      <c r="L96" s="164" t="n">
        <f aca="false">SUM(C96:K96)</f>
        <v>78752.4803519491</v>
      </c>
      <c r="M96" s="165" t="n">
        <f aca="false">(L96-L90)/L90</f>
        <v>0.0781255749284713</v>
      </c>
    </row>
    <row r="97" customFormat="false" ht="12.75" hidden="false" customHeight="false" outlineLevel="0" collapsed="false">
      <c r="A97" s="174"/>
      <c r="B97" s="161" t="str">
        <f aca="false">EXPT_VL!B97</f>
        <v>2017:2</v>
      </c>
      <c r="C97" s="162" t="n">
        <v>5692.96376312239</v>
      </c>
      <c r="D97" s="162" t="n">
        <v>6780.54883524389</v>
      </c>
      <c r="E97" s="162" t="n">
        <v>6609.96371318096</v>
      </c>
      <c r="F97" s="162" t="n">
        <v>10861.2727263644</v>
      </c>
      <c r="G97" s="162" t="n">
        <v>2154.85082226758</v>
      </c>
      <c r="H97" s="162" t="n">
        <v>7856.7717644667</v>
      </c>
      <c r="I97" s="163" t="n">
        <v>3054.42657287533</v>
      </c>
      <c r="J97" s="163" t="n">
        <v>5586.09642088406</v>
      </c>
      <c r="K97" s="155" t="n">
        <v>30942.5732554733</v>
      </c>
      <c r="L97" s="164" t="n">
        <f aca="false">SUM(C97:K97)</f>
        <v>79539.4678738787</v>
      </c>
      <c r="M97" s="165" t="n">
        <f aca="false">(L97-L91)/L91</f>
        <v>0.0539006577975222</v>
      </c>
    </row>
    <row r="98" customFormat="false" ht="12.75" hidden="false" customHeight="false" outlineLevel="0" collapsed="false">
      <c r="A98" s="174"/>
      <c r="B98" s="161" t="str">
        <f aca="false">EXPT_VL!B98</f>
        <v>2017:3</v>
      </c>
      <c r="C98" s="162" t="n">
        <v>7086.24310540468</v>
      </c>
      <c r="D98" s="162" t="n">
        <v>6004.4028521077</v>
      </c>
      <c r="E98" s="162" t="n">
        <v>7392.34185774543</v>
      </c>
      <c r="F98" s="162" t="n">
        <v>10410.4468388792</v>
      </c>
      <c r="G98" s="162" t="n">
        <v>2082.5780287784</v>
      </c>
      <c r="H98" s="162" t="n">
        <v>9195.44564066978</v>
      </c>
      <c r="I98" s="163" t="n">
        <v>2505.60915512278</v>
      </c>
      <c r="J98" s="163" t="n">
        <v>5700.70240318926</v>
      </c>
      <c r="K98" s="155" t="n">
        <v>30487.8093529147</v>
      </c>
      <c r="L98" s="164" t="n">
        <f aca="false">SUM(C98:K98)</f>
        <v>80865.579234812</v>
      </c>
      <c r="M98" s="165" t="n">
        <f aca="false">(L98-L92)/L92</f>
        <v>0.0731858520229665</v>
      </c>
    </row>
    <row r="99" customFormat="false" ht="12.75" hidden="false" customHeight="false" outlineLevel="0" collapsed="false">
      <c r="A99" s="174"/>
      <c r="B99" s="161" t="str">
        <f aca="false">EXPT_VL!B99</f>
        <v>2017:4</v>
      </c>
      <c r="C99" s="162" t="n">
        <v>6864.99383544999</v>
      </c>
      <c r="D99" s="162" t="n">
        <v>6956.57458174711</v>
      </c>
      <c r="E99" s="162" t="n">
        <v>7524.0972717105</v>
      </c>
      <c r="F99" s="162" t="n">
        <v>10956.2299517091</v>
      </c>
      <c r="G99" s="162" t="n">
        <v>2080.07709432314</v>
      </c>
      <c r="H99" s="162" t="n">
        <v>8120.56823003201</v>
      </c>
      <c r="I99" s="163" t="n">
        <v>2926.59668513318</v>
      </c>
      <c r="J99" s="163" t="n">
        <v>6511.31450421686</v>
      </c>
      <c r="K99" s="155" t="n">
        <v>31731.4255419631</v>
      </c>
      <c r="L99" s="164" t="n">
        <f aca="false">SUM(C99:K99)</f>
        <v>83671.877696285</v>
      </c>
      <c r="M99" s="165" t="n">
        <f aca="false">(L99-L93)/L93</f>
        <v>0.0853405894858205</v>
      </c>
    </row>
    <row r="100" customFormat="false" ht="12.75" hidden="false" customHeight="false" outlineLevel="0" collapsed="false">
      <c r="A100" s="174"/>
      <c r="B100" s="161" t="str">
        <f aca="false">EXPT_VL!B100</f>
        <v>2018:1</v>
      </c>
      <c r="C100" s="169" t="n">
        <v>6553.60013824284</v>
      </c>
      <c r="D100" s="169" t="n">
        <v>6408.38690618373</v>
      </c>
      <c r="E100" s="169" t="n">
        <v>7426.07243932751</v>
      </c>
      <c r="F100" s="169" t="n">
        <v>10566.6708110532</v>
      </c>
      <c r="G100" s="169" t="n">
        <v>2188.73173820021</v>
      </c>
      <c r="H100" s="169" t="n">
        <v>8472.12332290416</v>
      </c>
      <c r="I100" s="166" t="n">
        <v>2784.38358706574</v>
      </c>
      <c r="J100" s="166" t="n">
        <v>5115.18933626252</v>
      </c>
      <c r="K100" s="167" t="n">
        <v>32170.2274441088</v>
      </c>
      <c r="L100" s="170" t="n">
        <f aca="false">SUM(C100:K100)</f>
        <v>81685.3857233487</v>
      </c>
      <c r="M100" s="171" t="n">
        <f aca="false">(L100-L96)/L96</f>
        <v>0.0372420698153553</v>
      </c>
    </row>
    <row r="101" customFormat="false" ht="12.75" hidden="false" customHeight="false" outlineLevel="0" collapsed="false">
      <c r="A101" s="174"/>
      <c r="B101" s="161" t="str">
        <f aca="false">EXPT_VL!B101</f>
        <v>2018:2</v>
      </c>
      <c r="C101" s="169" t="n">
        <v>7377.71308491659</v>
      </c>
      <c r="D101" s="169" t="n">
        <v>7099.74762117121</v>
      </c>
      <c r="E101" s="169" t="n">
        <v>6344.27383154512</v>
      </c>
      <c r="F101" s="169" t="n">
        <v>10507.964422346</v>
      </c>
      <c r="G101" s="169" t="n">
        <v>2050.78717397834</v>
      </c>
      <c r="H101" s="169" t="n">
        <v>8251.88436168324</v>
      </c>
      <c r="I101" s="166" t="n">
        <v>2364.60808244926</v>
      </c>
      <c r="J101" s="166" t="n">
        <v>5846.9972535436</v>
      </c>
      <c r="K101" s="167" t="n">
        <v>30884.4913446881</v>
      </c>
      <c r="L101" s="170" t="n">
        <f aca="false">SUM(C101:K101)</f>
        <v>80728.4671763215</v>
      </c>
      <c r="M101" s="171" t="n">
        <f aca="false">(L101-L97)/L97</f>
        <v>0.0149485448447829</v>
      </c>
    </row>
    <row r="102" customFormat="false" ht="12.75" hidden="false" customHeight="false" outlineLevel="0" collapsed="false">
      <c r="A102" s="174"/>
      <c r="B102" s="161" t="str">
        <f aca="false">EXPT_VL!B102</f>
        <v>2018:3</v>
      </c>
      <c r="C102" s="169" t="n">
        <v>6364.90885952841</v>
      </c>
      <c r="D102" s="169" t="n">
        <v>6913.21870089983</v>
      </c>
      <c r="E102" s="169" t="n">
        <v>7742.27612586199</v>
      </c>
      <c r="F102" s="169" t="n">
        <v>10463.7282902052</v>
      </c>
      <c r="G102" s="169" t="n">
        <v>1749.84664355241</v>
      </c>
      <c r="H102" s="169" t="n">
        <v>9414.96361063648</v>
      </c>
      <c r="I102" s="166" t="n">
        <v>3265.40436681213</v>
      </c>
      <c r="J102" s="166" t="n">
        <v>5867.40235125636</v>
      </c>
      <c r="K102" s="167" t="n">
        <v>32095.4752676589</v>
      </c>
      <c r="L102" s="170" t="n">
        <f aca="false">SUM(C102:K102)</f>
        <v>83877.2242164118</v>
      </c>
      <c r="M102" s="171" t="n">
        <f aca="false">(L102-L98)/L98</f>
        <v>0.0372426069298875</v>
      </c>
    </row>
    <row r="103" customFormat="false" ht="12.75" hidden="false" customHeight="false" outlineLevel="0" collapsed="false">
      <c r="A103" s="174"/>
      <c r="B103" s="161" t="str">
        <f aca="false">EXPT_VL!B103</f>
        <v>2018:4</v>
      </c>
      <c r="C103" s="169" t="n">
        <v>6900.69496596231</v>
      </c>
      <c r="D103" s="169" t="n">
        <v>6449.89115349288</v>
      </c>
      <c r="E103" s="169" t="n">
        <v>7380.51811213437</v>
      </c>
      <c r="F103" s="169" t="n">
        <v>11384.1564785288</v>
      </c>
      <c r="G103" s="169" t="n">
        <v>1970.81141282458</v>
      </c>
      <c r="H103" s="169" t="n">
        <v>8195.55743148788</v>
      </c>
      <c r="I103" s="166" t="n">
        <v>2660.70385622329</v>
      </c>
      <c r="J103" s="166" t="n">
        <v>5920.10586386719</v>
      </c>
      <c r="K103" s="167" t="n">
        <v>31194.8595055502</v>
      </c>
      <c r="L103" s="170" t="n">
        <f aca="false">SUM(C103:K103)</f>
        <v>82057.2987800716</v>
      </c>
      <c r="M103" s="171" t="n">
        <f aca="false">(L103-L99)/L99</f>
        <v>-0.0192965541191047</v>
      </c>
    </row>
    <row r="104" customFormat="false" ht="12.75" hidden="false" customHeight="false" outlineLevel="0" collapsed="false">
      <c r="A104" s="174"/>
      <c r="B104" s="161" t="s">
        <v>223</v>
      </c>
      <c r="C104" s="175" t="n">
        <v>6411.18778777491</v>
      </c>
      <c r="D104" s="175" t="n">
        <v>7301.12509758478</v>
      </c>
      <c r="E104" s="175" t="n">
        <v>7350.91081587509</v>
      </c>
      <c r="F104" s="175" t="n">
        <v>10225.88300595</v>
      </c>
      <c r="G104" s="175" t="n">
        <v>2141.38015079221</v>
      </c>
      <c r="H104" s="175" t="n">
        <v>8335.23742052049</v>
      </c>
      <c r="I104" s="176" t="n">
        <v>2889.16904665178</v>
      </c>
      <c r="J104" s="176" t="n">
        <v>6247.99679347541</v>
      </c>
      <c r="K104" s="177" t="n">
        <v>30937.6963204621</v>
      </c>
      <c r="L104" s="178" t="n">
        <f aca="false">SUM(C104:K104)</f>
        <v>81840.5864390868</v>
      </c>
      <c r="M104" s="165" t="n">
        <f aca="false">(L104-L100)/L100</f>
        <v>0.00189998142707773</v>
      </c>
    </row>
  </sheetData>
  <mergeCells count="7">
    <mergeCell ref="L1:M2"/>
    <mergeCell ref="Y1:Z2"/>
    <mergeCell ref="AF1:AG1"/>
    <mergeCell ref="AJ1:AK2"/>
    <mergeCell ref="AT1:AV2"/>
    <mergeCell ref="O28:O29"/>
    <mergeCell ref="A95:A104"/>
  </mergeCells>
  <hyperlinks>
    <hyperlink ref="L1" location="Indice!A1" display="Índice"/>
    <hyperlink ref="Y1" location="Indice!A1" display="Índice"/>
    <hyperlink ref="AJ1" location="Indice!A1" display="Índice"/>
    <hyperlink ref="AT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D104"/>
  <sheetViews>
    <sheetView showFormulas="false" showGridLines="false" showRowColHeaders="false" showZeros="true" rightToLeft="false" tabSelected="false" showOutlineSymbols="true" defaultGridColor="true" view="normal" topLeftCell="E1" colorId="64" zoomScale="100" zoomScaleNormal="100" zoomScalePageLayoutView="100" workbookViewId="0">
      <selection pane="topLeft" activeCell="M28" activeCellId="0" sqref="M28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1" min="3" style="0" width="11.04"/>
    <col collapsed="false" customWidth="true" hidden="false" outlineLevel="0" max="12" min="12" style="0" width="12.69"/>
    <col collapsed="false" customWidth="true" hidden="false" outlineLevel="0" max="13" min="13" style="0" width="11.04"/>
    <col collapsed="false" customWidth="true" hidden="false" outlineLevel="0" max="14" min="14" style="0" width="6.13"/>
    <col collapsed="false" customWidth="true" hidden="false" outlineLevel="0" max="15" min="15" style="0" width="11.69"/>
    <col collapsed="false" customWidth="false" hidden="false" outlineLevel="0" max="16" min="16" style="0" width="11.55"/>
    <col collapsed="false" customWidth="true" hidden="false" outlineLevel="0" max="21" min="17" style="0" width="11.04"/>
    <col collapsed="false" customWidth="true" hidden="false" outlineLevel="0" max="23" min="22" style="0" width="13.83"/>
    <col collapsed="false" customWidth="true" hidden="false" outlineLevel="0" max="1025" min="24" style="0" width="11.04"/>
  </cols>
  <sheetData>
    <row r="1" customFormat="false" ht="15.75" hidden="false" customHeight="false" outlineLevel="0" collapsed="false">
      <c r="B1" s="132" t="s">
        <v>112</v>
      </c>
      <c r="D1" s="11"/>
      <c r="E1" s="11"/>
      <c r="F1" s="11"/>
      <c r="G1" s="11"/>
      <c r="L1" s="133" t="s">
        <v>0</v>
      </c>
      <c r="M1" s="133"/>
      <c r="P1" s="132" t="s">
        <v>112</v>
      </c>
      <c r="V1" s="134" t="s">
        <v>113</v>
      </c>
      <c r="W1" s="134"/>
      <c r="X1" s="134"/>
      <c r="Y1" s="133" t="s">
        <v>0</v>
      </c>
      <c r="Z1" s="133"/>
    </row>
    <row r="2" customFormat="false" ht="13.5" hidden="false" customHeight="false" outlineLevel="0" collapsed="false">
      <c r="B2" s="11" t="s">
        <v>257</v>
      </c>
      <c r="L2" s="133"/>
      <c r="M2" s="133"/>
      <c r="P2" s="11" t="s">
        <v>258</v>
      </c>
      <c r="Y2" s="133"/>
      <c r="Z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P3" s="22" t="str">
        <f aca="false">EXPT_VL!P3</f>
        <v>Periodo:1995:1-2019:1</v>
      </c>
    </row>
    <row r="4" customFormat="false" ht="13.5" hidden="false" customHeight="false" outlineLevel="0" collapsed="false">
      <c r="B4" s="22" t="s">
        <v>37</v>
      </c>
      <c r="P4" s="22" t="s">
        <v>259</v>
      </c>
    </row>
    <row r="5" customFormat="false" ht="35.25" hidden="false" customHeight="false" outlineLevel="0" collapsed="false">
      <c r="B5" s="136" t="s">
        <v>122</v>
      </c>
      <c r="C5" s="137" t="s">
        <v>39</v>
      </c>
      <c r="D5" s="137" t="s">
        <v>65</v>
      </c>
      <c r="E5" s="137" t="s">
        <v>108</v>
      </c>
      <c r="F5" s="137" t="s">
        <v>68</v>
      </c>
      <c r="G5" s="137" t="s">
        <v>69</v>
      </c>
      <c r="H5" s="137" t="s">
        <v>71</v>
      </c>
      <c r="I5" s="138" t="s">
        <v>74</v>
      </c>
      <c r="J5" s="138" t="s">
        <v>75</v>
      </c>
      <c r="K5" s="139" t="s">
        <v>123</v>
      </c>
      <c r="L5" s="140" t="s">
        <v>260</v>
      </c>
      <c r="M5" s="141" t="s">
        <v>125</v>
      </c>
      <c r="N5" s="181"/>
      <c r="P5" s="142" t="s">
        <v>126</v>
      </c>
      <c r="Q5" s="137" t="s">
        <v>39</v>
      </c>
      <c r="R5" s="137" t="s">
        <v>65</v>
      </c>
      <c r="S5" s="137" t="str">
        <f aca="false">E5</f>
        <v>Castilla La Mancha</v>
      </c>
      <c r="T5" s="137" t="s">
        <v>68</v>
      </c>
      <c r="U5" s="137" t="s">
        <v>69</v>
      </c>
      <c r="V5" s="137" t="s">
        <v>71</v>
      </c>
      <c r="W5" s="138" t="s">
        <v>74</v>
      </c>
      <c r="X5" s="137" t="s">
        <v>75</v>
      </c>
      <c r="Y5" s="143" t="s">
        <v>123</v>
      </c>
      <c r="Z5" s="144" t="s">
        <v>127</v>
      </c>
    </row>
    <row r="6" customFormat="false" ht="13.5" hidden="false" customHeight="false" outlineLevel="0" collapsed="false">
      <c r="B6" s="149" t="s">
        <v>128</v>
      </c>
      <c r="C6" s="150" t="n">
        <v>16908.5332898562</v>
      </c>
      <c r="D6" s="150" t="n">
        <v>8465.50048190372</v>
      </c>
      <c r="E6" s="150" t="n">
        <v>5116.71125967122</v>
      </c>
      <c r="F6" s="150" t="n">
        <v>12798.5051005149</v>
      </c>
      <c r="G6" s="150" t="n">
        <v>2444.56952317591</v>
      </c>
      <c r="H6" s="150" t="n">
        <v>4609.26504334207</v>
      </c>
      <c r="I6" s="151" t="n">
        <v>2025.88568382576</v>
      </c>
      <c r="J6" s="151" t="n">
        <v>8679.96186438948</v>
      </c>
      <c r="K6" s="152" t="n">
        <v>55689.5582620819</v>
      </c>
      <c r="L6" s="153" t="n">
        <f aca="false">SUM(C6:K6)</f>
        <v>116738.490508761</v>
      </c>
      <c r="M6" s="154"/>
      <c r="N6" s="181"/>
      <c r="P6" s="149" t="n">
        <v>1995</v>
      </c>
      <c r="Q6" s="150" t="n">
        <f aca="false">SUM(C6:C9)</f>
        <v>67641.2238621783</v>
      </c>
      <c r="R6" s="150" t="n">
        <f aca="false">SUM(D6:D9)</f>
        <v>33324.701136</v>
      </c>
      <c r="S6" s="150" t="n">
        <f aca="false">SUM(E6:E9)</f>
        <v>21547.83976</v>
      </c>
      <c r="T6" s="150" t="n">
        <f aca="false">SUM(F6:F9)</f>
        <v>45680.0436563739</v>
      </c>
      <c r="U6" s="150" t="n">
        <f aca="false">SUM(G6:G9)</f>
        <v>6708.1328</v>
      </c>
      <c r="V6" s="150" t="n">
        <f aca="false">SUM(H6:H9)</f>
        <v>19510.20343</v>
      </c>
      <c r="W6" s="151" t="n">
        <f aca="false">SUM(I6:I9)</f>
        <v>9424.8561</v>
      </c>
      <c r="X6" s="151" t="n">
        <f aca="false">SUM(J6:J9)</f>
        <v>28055.9550556408</v>
      </c>
      <c r="Y6" s="155" t="n">
        <f aca="false">SUM(K6:K9)</f>
        <v>194067.061800335</v>
      </c>
      <c r="Z6" s="156" t="n">
        <f aca="false">SUM(L6:L9)</f>
        <v>425960.017600528</v>
      </c>
      <c r="BD6" s="182"/>
    </row>
    <row r="7" customFormat="false" ht="12.75" hidden="false" customHeight="false" outlineLevel="0" collapsed="false">
      <c r="B7" s="161" t="s">
        <v>129</v>
      </c>
      <c r="C7" s="162" t="n">
        <v>17601.9737345561</v>
      </c>
      <c r="D7" s="162" t="n">
        <v>8306.22094378311</v>
      </c>
      <c r="E7" s="162" t="n">
        <v>4938.3409953896</v>
      </c>
      <c r="F7" s="162" t="n">
        <v>10538.6029610785</v>
      </c>
      <c r="G7" s="162" t="n">
        <v>1208.26769527016</v>
      </c>
      <c r="H7" s="162" t="n">
        <v>6863.33241491902</v>
      </c>
      <c r="I7" s="163" t="n">
        <v>2716.2616914662</v>
      </c>
      <c r="J7" s="163" t="n">
        <v>6479.00216401911</v>
      </c>
      <c r="K7" s="155" t="n">
        <v>45404.6427841803</v>
      </c>
      <c r="L7" s="164" t="n">
        <f aca="false">SUM(C7:K7)</f>
        <v>104056.645384662</v>
      </c>
      <c r="M7" s="165"/>
      <c r="N7" s="181"/>
      <c r="P7" s="161" t="n">
        <v>1996</v>
      </c>
      <c r="Q7" s="166" t="n">
        <f aca="false">SUM(C10:C13)</f>
        <v>63585.8610578863</v>
      </c>
      <c r="R7" s="166" t="n">
        <f aca="false">SUM(D10:D13)</f>
        <v>33978.81765</v>
      </c>
      <c r="S7" s="166" t="n">
        <f aca="false">SUM(E10:E13)</f>
        <v>18269.489</v>
      </c>
      <c r="T7" s="166" t="n">
        <f aca="false">SUM(F10:F13)</f>
        <v>47135.9929938262</v>
      </c>
      <c r="U7" s="166" t="n">
        <f aca="false">SUM(G10:G13)</f>
        <v>5800.8186</v>
      </c>
      <c r="V7" s="166" t="n">
        <f aca="false">SUM(H10:H13)</f>
        <v>17625.48395</v>
      </c>
      <c r="W7" s="166" t="n">
        <f aca="false">SUM(I10:I13)</f>
        <v>7078.6665</v>
      </c>
      <c r="X7" s="166" t="n">
        <f aca="false">SUM(J10:J13)</f>
        <v>23940.0388476811</v>
      </c>
      <c r="Y7" s="167" t="n">
        <f aca="false">SUM(K10:K13)</f>
        <v>186234.113980263</v>
      </c>
      <c r="Z7" s="168" t="n">
        <f aca="false">SUM(L10:L13)</f>
        <v>403649.282579657</v>
      </c>
      <c r="BD7" s="182"/>
    </row>
    <row r="8" customFormat="false" ht="12.75" hidden="false" customHeight="false" outlineLevel="0" collapsed="false">
      <c r="B8" s="161" t="s">
        <v>130</v>
      </c>
      <c r="C8" s="162" t="n">
        <v>18111.3844758319</v>
      </c>
      <c r="D8" s="162" t="n">
        <v>7280.4729847779</v>
      </c>
      <c r="E8" s="162" t="n">
        <v>6010.79418185747</v>
      </c>
      <c r="F8" s="162" t="n">
        <v>11212.1680372073</v>
      </c>
      <c r="G8" s="162" t="n">
        <v>1874.08951995618</v>
      </c>
      <c r="H8" s="162" t="n">
        <v>4046.57665657339</v>
      </c>
      <c r="I8" s="163" t="n">
        <v>2651.21632803958</v>
      </c>
      <c r="J8" s="163" t="n">
        <v>6585.42529977439</v>
      </c>
      <c r="K8" s="155" t="n">
        <v>46081.8460231871</v>
      </c>
      <c r="L8" s="164" t="n">
        <f aca="false">SUM(C8:K8)</f>
        <v>103853.973507205</v>
      </c>
      <c r="M8" s="165"/>
      <c r="N8" s="181"/>
      <c r="P8" s="161" t="n">
        <v>1997</v>
      </c>
      <c r="Q8" s="150" t="n">
        <f aca="false">SUM(C14:C17)</f>
        <v>65052.4227305003</v>
      </c>
      <c r="R8" s="150" t="n">
        <f aca="false">SUM(D14:D17)</f>
        <v>35642.043196</v>
      </c>
      <c r="S8" s="150" t="n">
        <f aca="false">SUM(E14:E17)</f>
        <v>21221.30365</v>
      </c>
      <c r="T8" s="150" t="n">
        <f aca="false">SUM(F14:F17)</f>
        <v>51684.8502590802</v>
      </c>
      <c r="U8" s="150" t="n">
        <f aca="false">SUM(G14:G17)</f>
        <v>6332.1848</v>
      </c>
      <c r="V8" s="150" t="n">
        <f aca="false">SUM(H14:H17)</f>
        <v>19097.5049</v>
      </c>
      <c r="W8" s="151" t="n">
        <f aca="false">SUM(I14:I17)</f>
        <v>8949.459425</v>
      </c>
      <c r="X8" s="151" t="n">
        <f aca="false">SUM(J14:J17)</f>
        <v>29473.7724033703</v>
      </c>
      <c r="Y8" s="155" t="n">
        <f aca="false">SUM(K14:K17)</f>
        <v>187012.345696847</v>
      </c>
      <c r="Z8" s="156" t="n">
        <f aca="false">SUM(L14:L17)</f>
        <v>424465.887060798</v>
      </c>
      <c r="BD8" s="182"/>
    </row>
    <row r="9" customFormat="false" ht="12.75" hidden="false" customHeight="false" outlineLevel="0" collapsed="false">
      <c r="B9" s="161" t="s">
        <v>131</v>
      </c>
      <c r="C9" s="162" t="n">
        <v>15019.3323619341</v>
      </c>
      <c r="D9" s="162" t="n">
        <v>9272.50672553527</v>
      </c>
      <c r="E9" s="162" t="n">
        <v>5481.99332308172</v>
      </c>
      <c r="F9" s="162" t="n">
        <v>11130.7675575732</v>
      </c>
      <c r="G9" s="162" t="n">
        <v>1181.20606159775</v>
      </c>
      <c r="H9" s="162" t="n">
        <v>3991.02931516553</v>
      </c>
      <c r="I9" s="163" t="n">
        <v>2031.49239666846</v>
      </c>
      <c r="J9" s="163" t="n">
        <v>6311.56572745784</v>
      </c>
      <c r="K9" s="155" t="n">
        <v>46891.0147308855</v>
      </c>
      <c r="L9" s="164" t="n">
        <f aca="false">SUM(C9:K9)</f>
        <v>101310.908199899</v>
      </c>
      <c r="M9" s="165"/>
      <c r="N9" s="181"/>
      <c r="P9" s="161" t="n">
        <v>1998</v>
      </c>
      <c r="Q9" s="166" t="n">
        <f aca="false">SUM(C18:C21)</f>
        <v>80689.5983538892</v>
      </c>
      <c r="R9" s="166" t="n">
        <f aca="false">SUM(D18:D21)</f>
        <v>43511.935789</v>
      </c>
      <c r="S9" s="166" t="n">
        <f aca="false">SUM(E18:E21)</f>
        <v>21692.812144</v>
      </c>
      <c r="T9" s="166" t="n">
        <f aca="false">SUM(F18:F21)</f>
        <v>62096.3455312256</v>
      </c>
      <c r="U9" s="166" t="n">
        <f aca="false">SUM(G18:G21)</f>
        <v>6902.402196</v>
      </c>
      <c r="V9" s="166" t="n">
        <f aca="false">SUM(H18:H21)</f>
        <v>21208.5638</v>
      </c>
      <c r="W9" s="166" t="n">
        <f aca="false">SUM(I18:I21)</f>
        <v>8909.54375</v>
      </c>
      <c r="X9" s="166" t="n">
        <f aca="false">SUM(J18:J21)</f>
        <v>29976.37128549</v>
      </c>
      <c r="Y9" s="167" t="n">
        <f aca="false">SUM(K18:K21)</f>
        <v>209238.434012443</v>
      </c>
      <c r="Z9" s="168" t="n">
        <f aca="false">SUM(L18:L21)</f>
        <v>484226.006862048</v>
      </c>
      <c r="BD9" s="182"/>
    </row>
    <row r="10" customFormat="false" ht="12.75" hidden="false" customHeight="false" outlineLevel="0" collapsed="false">
      <c r="B10" s="161" t="s">
        <v>132</v>
      </c>
      <c r="C10" s="169" t="n">
        <v>15931.2011333286</v>
      </c>
      <c r="D10" s="169" t="n">
        <v>7716.27138150975</v>
      </c>
      <c r="E10" s="169" t="n">
        <v>4550.08009799025</v>
      </c>
      <c r="F10" s="169" t="n">
        <v>11542.0302813304</v>
      </c>
      <c r="G10" s="169" t="n">
        <v>1378.56939483486</v>
      </c>
      <c r="H10" s="169" t="n">
        <v>4023.2863336422</v>
      </c>
      <c r="I10" s="166" t="n">
        <v>1593.00994870024</v>
      </c>
      <c r="J10" s="166" t="n">
        <v>5859.94704907683</v>
      </c>
      <c r="K10" s="167" t="n">
        <v>47664.8042401783</v>
      </c>
      <c r="L10" s="170" t="n">
        <f aca="false">SUM(C10:K10)</f>
        <v>100259.199860591</v>
      </c>
      <c r="M10" s="171" t="n">
        <f aca="false">(L10-L6)/L6</f>
        <v>-0.141164157394454</v>
      </c>
      <c r="N10" s="181"/>
      <c r="P10" s="161" t="n">
        <v>1999</v>
      </c>
      <c r="Q10" s="150" t="n">
        <f aca="false">SUM(C22:C25)</f>
        <v>97914.6682399958</v>
      </c>
      <c r="R10" s="150" t="n">
        <f aca="false">SUM(D22:D25)</f>
        <v>52036.343496</v>
      </c>
      <c r="S10" s="150" t="n">
        <f aca="false">SUM(E22:E25)</f>
        <v>25147.716</v>
      </c>
      <c r="T10" s="150" t="n">
        <f aca="false">SUM(F22:F25)</f>
        <v>73209.348807219</v>
      </c>
      <c r="U10" s="150" t="n">
        <f aca="false">SUM(G22:G25)</f>
        <v>10265.277998</v>
      </c>
      <c r="V10" s="150" t="n">
        <f aca="false">SUM(H22:H25)</f>
        <v>25959.6068988554</v>
      </c>
      <c r="W10" s="151" t="n">
        <f aca="false">SUM(I22:I25)</f>
        <v>11435.0916</v>
      </c>
      <c r="X10" s="151" t="n">
        <f aca="false">SUM(J22:J25)</f>
        <v>33278.4206850576</v>
      </c>
      <c r="Y10" s="155" t="n">
        <f aca="false">SUM(K22:K25)</f>
        <v>241114.971015276</v>
      </c>
      <c r="Z10" s="156" t="n">
        <f aca="false">SUM(L22:L25)</f>
        <v>570361.444740403</v>
      </c>
      <c r="BD10" s="182"/>
    </row>
    <row r="11" customFormat="false" ht="12.75" hidden="false" customHeight="false" outlineLevel="0" collapsed="false">
      <c r="B11" s="161" t="s">
        <v>133</v>
      </c>
      <c r="C11" s="169" t="n">
        <v>16776.933234419</v>
      </c>
      <c r="D11" s="169" t="n">
        <v>8436.29102610371</v>
      </c>
      <c r="E11" s="169" t="n">
        <v>3820.49928080682</v>
      </c>
      <c r="F11" s="169" t="n">
        <v>10404.3435186535</v>
      </c>
      <c r="G11" s="169" t="n">
        <v>1308.32450623107</v>
      </c>
      <c r="H11" s="169" t="n">
        <v>4949.85858428026</v>
      </c>
      <c r="I11" s="166" t="n">
        <v>1696.29251299215</v>
      </c>
      <c r="J11" s="166" t="n">
        <v>6274.1228227364</v>
      </c>
      <c r="K11" s="167" t="n">
        <v>45908.0582310074</v>
      </c>
      <c r="L11" s="170" t="n">
        <f aca="false">SUM(C11:K11)</f>
        <v>99574.7237172303</v>
      </c>
      <c r="M11" s="171" t="n">
        <f aca="false">(L11-L7)/L7</f>
        <v>-0.0430719407767145</v>
      </c>
      <c r="N11" s="181"/>
      <c r="P11" s="161" t="n">
        <v>2000</v>
      </c>
      <c r="Q11" s="166" t="n">
        <f aca="false">SUM(C26:C29)</f>
        <v>113419.447346895</v>
      </c>
      <c r="R11" s="166" t="n">
        <f aca="false">SUM(D26:D29)</f>
        <v>52591.8597</v>
      </c>
      <c r="S11" s="166" t="n">
        <f aca="false">SUM(E26:E29)</f>
        <v>30757.887696</v>
      </c>
      <c r="T11" s="166" t="n">
        <f aca="false">SUM(F26:F29)</f>
        <v>87402.1048145318</v>
      </c>
      <c r="U11" s="166" t="n">
        <f aca="false">SUM(G26:G29)</f>
        <v>10384.6438</v>
      </c>
      <c r="V11" s="166" t="n">
        <f aca="false">SUM(H26:H29)</f>
        <v>30549.559</v>
      </c>
      <c r="W11" s="166" t="n">
        <f aca="false">SUM(I26:I29)</f>
        <v>12459.6179</v>
      </c>
      <c r="X11" s="166" t="n">
        <f aca="false">SUM(J26:J29)</f>
        <v>38652.0409719185</v>
      </c>
      <c r="Y11" s="167" t="n">
        <f aca="false">SUM(K26:K29)</f>
        <v>269830.709888127</v>
      </c>
      <c r="Z11" s="168" t="n">
        <f aca="false">SUM(L26:L29)</f>
        <v>646047.871117473</v>
      </c>
      <c r="BD11" s="182"/>
    </row>
    <row r="12" customFormat="false" ht="12.75" hidden="false" customHeight="false" outlineLevel="0" collapsed="false">
      <c r="B12" s="161" t="s">
        <v>134</v>
      </c>
      <c r="C12" s="169" t="n">
        <v>15893.6701027169</v>
      </c>
      <c r="D12" s="169" t="n">
        <v>8883.93598426842</v>
      </c>
      <c r="E12" s="169" t="n">
        <v>5128.70462490961</v>
      </c>
      <c r="F12" s="169" t="n">
        <v>12209.5863901358</v>
      </c>
      <c r="G12" s="169" t="n">
        <v>1626.19088839061</v>
      </c>
      <c r="H12" s="169" t="n">
        <v>4402.86916430239</v>
      </c>
      <c r="I12" s="166" t="n">
        <v>1567.25679692735</v>
      </c>
      <c r="J12" s="166" t="n">
        <v>5653.83985943886</v>
      </c>
      <c r="K12" s="167" t="n">
        <v>45630.6613953273</v>
      </c>
      <c r="L12" s="170" t="n">
        <f aca="false">SUM(C12:K12)</f>
        <v>100996.715206417</v>
      </c>
      <c r="M12" s="171" t="n">
        <f aca="false">(L12-L8)/L8</f>
        <v>-0.0275122675069319</v>
      </c>
      <c r="N12" s="181"/>
      <c r="P12" s="161" t="n">
        <v>2001</v>
      </c>
      <c r="Q12" s="150" t="n">
        <f aca="false">SUM(C30:C33)</f>
        <v>120059.743980757</v>
      </c>
      <c r="R12" s="150" t="n">
        <f aca="false">SUM(D30:D33)</f>
        <v>59223.8581</v>
      </c>
      <c r="S12" s="150" t="n">
        <f aca="false">SUM(E30:E33)</f>
        <v>33788.1778</v>
      </c>
      <c r="T12" s="150" t="n">
        <f aca="false">SUM(F30:F33)</f>
        <v>103340.757947231</v>
      </c>
      <c r="U12" s="150" t="n">
        <f aca="false">SUM(G30:G33)</f>
        <v>12409.9154</v>
      </c>
      <c r="V12" s="150" t="n">
        <f aca="false">SUM(H30:H33)</f>
        <v>41090.6970000001</v>
      </c>
      <c r="W12" s="151" t="n">
        <f aca="false">SUM(I30:I33)</f>
        <v>11828.6722</v>
      </c>
      <c r="X12" s="151" t="n">
        <f aca="false">SUM(J30:J33)</f>
        <v>39948.5972304065</v>
      </c>
      <c r="Y12" s="155" t="n">
        <f aca="false">SUM(K30:K33)</f>
        <v>307755.952330286</v>
      </c>
      <c r="Z12" s="156" t="n">
        <f aca="false">SUM(L30:L33)</f>
        <v>729446.371988681</v>
      </c>
      <c r="BD12" s="182"/>
    </row>
    <row r="13" customFormat="false" ht="12.75" hidden="false" customHeight="false" outlineLevel="0" collapsed="false">
      <c r="B13" s="161" t="s">
        <v>135</v>
      </c>
      <c r="C13" s="169" t="n">
        <v>14984.0565874218</v>
      </c>
      <c r="D13" s="169" t="n">
        <v>8942.31925811812</v>
      </c>
      <c r="E13" s="169" t="n">
        <v>4770.20499629331</v>
      </c>
      <c r="F13" s="169" t="n">
        <v>12980.0328037065</v>
      </c>
      <c r="G13" s="169" t="n">
        <v>1487.73381054347</v>
      </c>
      <c r="H13" s="169" t="n">
        <v>4249.46986777515</v>
      </c>
      <c r="I13" s="166" t="n">
        <v>2222.10724138026</v>
      </c>
      <c r="J13" s="166" t="n">
        <v>6152.12911642898</v>
      </c>
      <c r="K13" s="167" t="n">
        <v>47030.5901137501</v>
      </c>
      <c r="L13" s="170" t="n">
        <f aca="false">SUM(C13:K13)</f>
        <v>102818.643795418</v>
      </c>
      <c r="M13" s="171" t="n">
        <f aca="false">(L13-L9)/L9</f>
        <v>0.0148822631472559</v>
      </c>
      <c r="N13" s="181"/>
      <c r="P13" s="161" t="n">
        <v>2002</v>
      </c>
      <c r="Q13" s="166" t="n">
        <f aca="false">SUM(C34:C37)</f>
        <v>147742.722653184</v>
      </c>
      <c r="R13" s="166" t="n">
        <f aca="false">SUM(D34:D37)</f>
        <v>66888.6932</v>
      </c>
      <c r="S13" s="166" t="n">
        <f aca="false">SUM(E34:E37)</f>
        <v>36164.8636</v>
      </c>
      <c r="T13" s="166" t="n">
        <f aca="false">SUM(F34:F37)</f>
        <v>124955.80932538</v>
      </c>
      <c r="U13" s="166" t="n">
        <f aca="false">SUM(G34:G37)</f>
        <v>14087.3373</v>
      </c>
      <c r="V13" s="166" t="n">
        <f aca="false">SUM(H34:H37)</f>
        <v>47225.0117</v>
      </c>
      <c r="W13" s="166" t="n">
        <f aca="false">SUM(I34:I37)</f>
        <v>12881.2706</v>
      </c>
      <c r="X13" s="166" t="n">
        <f aca="false">SUM(J34:J37)</f>
        <v>47410.8795005257</v>
      </c>
      <c r="Y13" s="167" t="n">
        <f aca="false">SUM(K34:K37)</f>
        <v>334348.538958569</v>
      </c>
      <c r="Z13" s="168" t="n">
        <f aca="false">SUM(L34:L37)</f>
        <v>831705.126837659</v>
      </c>
      <c r="BD13" s="182"/>
    </row>
    <row r="14" customFormat="false" ht="12.75" hidden="false" customHeight="false" outlineLevel="0" collapsed="false">
      <c r="B14" s="161" t="s">
        <v>136</v>
      </c>
      <c r="C14" s="162" t="n">
        <v>15991.5199946406</v>
      </c>
      <c r="D14" s="162" t="n">
        <v>7495.18038420559</v>
      </c>
      <c r="E14" s="162" t="n">
        <v>6894.56255035987</v>
      </c>
      <c r="F14" s="162" t="n">
        <v>11995.4048883121</v>
      </c>
      <c r="G14" s="162" t="n">
        <v>1505.23629867769</v>
      </c>
      <c r="H14" s="162" t="n">
        <v>4167.23633598527</v>
      </c>
      <c r="I14" s="163" t="n">
        <v>2201.32684523739</v>
      </c>
      <c r="J14" s="163" t="n">
        <v>6847.01706885655</v>
      </c>
      <c r="K14" s="155" t="n">
        <v>44159.3525114406</v>
      </c>
      <c r="L14" s="164" t="n">
        <f aca="false">SUM(C14:K14)</f>
        <v>101256.836877716</v>
      </c>
      <c r="M14" s="165" t="n">
        <f aca="false">(L14-L10)/L10</f>
        <v>0.00995057828619601</v>
      </c>
      <c r="N14" s="181"/>
      <c r="P14" s="161" t="n">
        <v>2003</v>
      </c>
      <c r="Q14" s="150" t="n">
        <f aca="false">SUM(C38:C41)</f>
        <v>149480.49647762</v>
      </c>
      <c r="R14" s="150" t="n">
        <f aca="false">SUM(D38:D41)</f>
        <v>75251.9525</v>
      </c>
      <c r="S14" s="150" t="n">
        <f aca="false">SUM(E38:E41)</f>
        <v>40170.58</v>
      </c>
      <c r="T14" s="150" t="n">
        <f aca="false">SUM(F38:F41)</f>
        <v>119286.982682048</v>
      </c>
      <c r="U14" s="150" t="n">
        <f aca="false">SUM(G38:G41)</f>
        <v>14245.0612</v>
      </c>
      <c r="V14" s="150" t="n">
        <f aca="false">SUM(H38:H41)</f>
        <v>50389.1918</v>
      </c>
      <c r="W14" s="151" t="n">
        <f aca="false">SUM(I38:I41)</f>
        <v>16930.6709</v>
      </c>
      <c r="X14" s="151" t="n">
        <f aca="false">SUM(J38:J41)</f>
        <v>44846.2549632847</v>
      </c>
      <c r="Y14" s="155" t="n">
        <f aca="false">SUM(K38:K41)</f>
        <v>361181.251341619</v>
      </c>
      <c r="Z14" s="156" t="n">
        <f aca="false">SUM(L38:L41)</f>
        <v>871782.441864572</v>
      </c>
      <c r="BD14" s="182"/>
    </row>
    <row r="15" customFormat="false" ht="12.75" hidden="false" customHeight="false" outlineLevel="0" collapsed="false">
      <c r="B15" s="161" t="s">
        <v>137</v>
      </c>
      <c r="C15" s="162" t="n">
        <v>16590.4994455652</v>
      </c>
      <c r="D15" s="162" t="n">
        <v>8744.9541305513</v>
      </c>
      <c r="E15" s="162" t="n">
        <v>4186.75348937688</v>
      </c>
      <c r="F15" s="162" t="n">
        <v>12922.9170314627</v>
      </c>
      <c r="G15" s="162" t="n">
        <v>1260.40165214942</v>
      </c>
      <c r="H15" s="162" t="n">
        <v>4603.60922850218</v>
      </c>
      <c r="I15" s="163" t="n">
        <v>2833.15765076076</v>
      </c>
      <c r="J15" s="163" t="n">
        <v>7304.74916451284</v>
      </c>
      <c r="K15" s="155" t="n">
        <v>44893.3868062859</v>
      </c>
      <c r="L15" s="164" t="n">
        <f aca="false">SUM(C15:K15)</f>
        <v>103340.428599167</v>
      </c>
      <c r="M15" s="165" t="n">
        <f aca="false">(L15-L11)/L11</f>
        <v>0.0378178792906385</v>
      </c>
      <c r="N15" s="181"/>
      <c r="P15" s="161" t="n">
        <v>2004</v>
      </c>
      <c r="Q15" s="166" t="n">
        <f aca="false">SUM(C42:C45)</f>
        <v>185631.112202007</v>
      </c>
      <c r="R15" s="166" t="n">
        <f aca="false">SUM(D42:D45)</f>
        <v>79475.1979</v>
      </c>
      <c r="S15" s="166" t="n">
        <f aca="false">SUM(E42:E45)</f>
        <v>49530.935</v>
      </c>
      <c r="T15" s="166" t="n">
        <f aca="false">SUM(F42:F45)</f>
        <v>138402.891181121</v>
      </c>
      <c r="U15" s="166" t="n">
        <f aca="false">SUM(G42:G45)</f>
        <v>14955.5368</v>
      </c>
      <c r="V15" s="166" t="n">
        <f aca="false">SUM(H42:H45)</f>
        <v>57162.1984</v>
      </c>
      <c r="W15" s="166" t="n">
        <f aca="false">SUM(I42:I45)</f>
        <v>16440.1333</v>
      </c>
      <c r="X15" s="166" t="n">
        <f aca="false">SUM(J42:J45)</f>
        <v>46342.3870799492</v>
      </c>
      <c r="Y15" s="167" t="n">
        <f aca="false">SUM(K42:K45)</f>
        <v>392086.232380106</v>
      </c>
      <c r="Z15" s="168" t="n">
        <f aca="false">SUM(L42:L45)</f>
        <v>980026.624243184</v>
      </c>
      <c r="BD15" s="182"/>
    </row>
    <row r="16" customFormat="false" ht="12.75" hidden="false" customHeight="false" outlineLevel="0" collapsed="false">
      <c r="B16" s="161" t="s">
        <v>138</v>
      </c>
      <c r="C16" s="162" t="n">
        <v>16122.6778996555</v>
      </c>
      <c r="D16" s="162" t="n">
        <v>9547.11040857322</v>
      </c>
      <c r="E16" s="162" t="n">
        <v>5181.91831999519</v>
      </c>
      <c r="F16" s="162" t="n">
        <v>12388.0696858565</v>
      </c>
      <c r="G16" s="162" t="n">
        <v>1516.58191648022</v>
      </c>
      <c r="H16" s="162" t="n">
        <v>4613.13936270071</v>
      </c>
      <c r="I16" s="163" t="n">
        <v>1557.797828969</v>
      </c>
      <c r="J16" s="163" t="n">
        <v>7671.38676753888</v>
      </c>
      <c r="K16" s="155" t="n">
        <v>49001.0041718267</v>
      </c>
      <c r="L16" s="164" t="n">
        <f aca="false">SUM(C16:K16)</f>
        <v>107599.686361596</v>
      </c>
      <c r="M16" s="165" t="n">
        <f aca="false">(L16-L12)/L12</f>
        <v>0.0653780783036706</v>
      </c>
      <c r="N16" s="181"/>
      <c r="P16" s="161" t="n">
        <v>2005</v>
      </c>
      <c r="Q16" s="150" t="n">
        <f aca="false">SUM(C46:C49)</f>
        <v>194309.381229716</v>
      </c>
      <c r="R16" s="150" t="n">
        <f aca="false">SUM(D46:D49)</f>
        <v>78890.638859</v>
      </c>
      <c r="S16" s="150" t="n">
        <f aca="false">SUM(E46:E49)</f>
        <v>60467.336157</v>
      </c>
      <c r="T16" s="150" t="n">
        <f aca="false">SUM(F46:F49)</f>
        <v>152055.190127393</v>
      </c>
      <c r="U16" s="150" t="n">
        <f aca="false">SUM(G46:G49)</f>
        <v>16049.974282</v>
      </c>
      <c r="V16" s="150" t="n">
        <f aca="false">SUM(H46:H49)</f>
        <v>82790.050226</v>
      </c>
      <c r="W16" s="151" t="n">
        <f aca="false">SUM(I46:I49)</f>
        <v>18432.734275</v>
      </c>
      <c r="X16" s="151" t="n">
        <f aca="false">SUM(J46:J49)</f>
        <v>56277.1381194341</v>
      </c>
      <c r="Y16" s="155" t="n">
        <f aca="false">SUM(K46:K49)</f>
        <v>442654.415904919</v>
      </c>
      <c r="Z16" s="156" t="n">
        <f aca="false">SUM(L46:L49)</f>
        <v>1101926.85918046</v>
      </c>
      <c r="BD16" s="182"/>
    </row>
    <row r="17" customFormat="false" ht="12.75" hidden="false" customHeight="false" outlineLevel="0" collapsed="false">
      <c r="B17" s="161" t="s">
        <v>139</v>
      </c>
      <c r="C17" s="162" t="n">
        <v>16347.7253906389</v>
      </c>
      <c r="D17" s="162" t="n">
        <v>9854.79827266988</v>
      </c>
      <c r="E17" s="162" t="n">
        <v>4958.06929026806</v>
      </c>
      <c r="F17" s="162" t="n">
        <v>14378.4586534489</v>
      </c>
      <c r="G17" s="162" t="n">
        <v>2049.96493269268</v>
      </c>
      <c r="H17" s="162" t="n">
        <v>5713.51997281185</v>
      </c>
      <c r="I17" s="163" t="n">
        <v>2357.17710003285</v>
      </c>
      <c r="J17" s="163" t="n">
        <v>7650.619402462</v>
      </c>
      <c r="K17" s="155" t="n">
        <v>48958.6022072938</v>
      </c>
      <c r="L17" s="164" t="n">
        <f aca="false">SUM(C17:K17)</f>
        <v>112268.935222319</v>
      </c>
      <c r="M17" s="165" t="n">
        <f aca="false">(L17-L13)/L13</f>
        <v>0.0919122357391219</v>
      </c>
      <c r="N17" s="181"/>
      <c r="P17" s="161" t="n">
        <v>2006</v>
      </c>
      <c r="Q17" s="166" t="n">
        <f aca="false">SUM(C50:C53)</f>
        <v>206822.658346941</v>
      </c>
      <c r="R17" s="166" t="n">
        <f aca="false">SUM(D50:D53)</f>
        <v>95927.789189</v>
      </c>
      <c r="S17" s="166" t="n">
        <f aca="false">SUM(E50:E53)</f>
        <v>57943.765042</v>
      </c>
      <c r="T17" s="166" t="n">
        <f aca="false">SUM(F50:F53)</f>
        <v>161829.520583443</v>
      </c>
      <c r="U17" s="166" t="n">
        <f aca="false">SUM(G50:G53)</f>
        <v>19983.536864</v>
      </c>
      <c r="V17" s="166" t="n">
        <f aca="false">SUM(H50:H53)</f>
        <v>84923.118399</v>
      </c>
      <c r="W17" s="166" t="n">
        <f aca="false">SUM(I50:I53)</f>
        <v>17701.898071</v>
      </c>
      <c r="X17" s="166" t="n">
        <f aca="false">SUM(J50:J53)</f>
        <v>56236.3428040226</v>
      </c>
      <c r="Y17" s="167" t="n">
        <f aca="false">SUM(K50:K53)</f>
        <v>481312.0601604</v>
      </c>
      <c r="Z17" s="168" t="n">
        <f aca="false">SUM(L50:L53)</f>
        <v>1182680.68945981</v>
      </c>
      <c r="BD17" s="182"/>
    </row>
    <row r="18" customFormat="false" ht="12.75" hidden="false" customHeight="false" outlineLevel="0" collapsed="false">
      <c r="B18" s="161" t="s">
        <v>140</v>
      </c>
      <c r="C18" s="169" t="n">
        <v>18037.6378197457</v>
      </c>
      <c r="D18" s="169" t="n">
        <v>10685.5225198002</v>
      </c>
      <c r="E18" s="169" t="n">
        <v>5968.45865065163</v>
      </c>
      <c r="F18" s="169" t="n">
        <v>14539.5008899473</v>
      </c>
      <c r="G18" s="169" t="n">
        <v>1556.85533608208</v>
      </c>
      <c r="H18" s="169" t="n">
        <v>4996.78320486089</v>
      </c>
      <c r="I18" s="166" t="n">
        <v>1809.38588099922</v>
      </c>
      <c r="J18" s="166" t="n">
        <v>5659.66762995411</v>
      </c>
      <c r="K18" s="167" t="n">
        <v>51043.270312151</v>
      </c>
      <c r="L18" s="170" t="n">
        <f aca="false">SUM(C18:K18)</f>
        <v>114297.082244192</v>
      </c>
      <c r="M18" s="171" t="n">
        <f aca="false">(L18-L14)/L14</f>
        <v>0.12878385073617</v>
      </c>
      <c r="N18" s="181"/>
      <c r="P18" s="161" t="n">
        <v>2007</v>
      </c>
      <c r="Q18" s="150" t="n">
        <f aca="false">SUM(C54:C57)</f>
        <v>207096.231767873</v>
      </c>
      <c r="R18" s="150" t="n">
        <f aca="false">SUM(D54:D57)</f>
        <v>103631.134573</v>
      </c>
      <c r="S18" s="150" t="n">
        <f aca="false">SUM(E54:E57)</f>
        <v>78312.903742</v>
      </c>
      <c r="T18" s="150" t="n">
        <f aca="false">SUM(F54:F57)</f>
        <v>162254.653612536</v>
      </c>
      <c r="U18" s="150" t="n">
        <f aca="false">SUM(G54:G57)</f>
        <v>22814.206728</v>
      </c>
      <c r="V18" s="150" t="n">
        <f aca="false">SUM(H54:H57)</f>
        <v>82882.964786</v>
      </c>
      <c r="W18" s="151" t="n">
        <f aca="false">SUM(I54:I57)</f>
        <v>20695.012621</v>
      </c>
      <c r="X18" s="151" t="n">
        <f aca="false">SUM(J54:J57)</f>
        <v>58756.1594718149</v>
      </c>
      <c r="Y18" s="155" t="n">
        <f aca="false">SUM(K54:K57)</f>
        <v>506234.525480098</v>
      </c>
      <c r="Z18" s="156" t="n">
        <f aca="false">SUM(L54:L57)</f>
        <v>1242677.79278232</v>
      </c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D18" s="182"/>
    </row>
    <row r="19" customFormat="false" ht="12.75" hidden="false" customHeight="false" outlineLevel="0" collapsed="false">
      <c r="B19" s="161" t="s">
        <v>141</v>
      </c>
      <c r="C19" s="169" t="n">
        <v>20244.8516934796</v>
      </c>
      <c r="D19" s="169" t="n">
        <v>10351.2654816068</v>
      </c>
      <c r="E19" s="169" t="n">
        <v>6355.6068487529</v>
      </c>
      <c r="F19" s="169" t="n">
        <v>15728.6010741736</v>
      </c>
      <c r="G19" s="169" t="n">
        <v>1554.02385257918</v>
      </c>
      <c r="H19" s="169" t="n">
        <v>5148.70461939775</v>
      </c>
      <c r="I19" s="166" t="n">
        <v>2346.02548112265</v>
      </c>
      <c r="J19" s="166" t="n">
        <v>7153.85569102931</v>
      </c>
      <c r="K19" s="167" t="n">
        <v>51551.8171668741</v>
      </c>
      <c r="L19" s="170" t="n">
        <f aca="false">SUM(C19:K19)</f>
        <v>120434.751909016</v>
      </c>
      <c r="M19" s="171" t="n">
        <f aca="false">(L19-L15)/L15</f>
        <v>0.165417577046768</v>
      </c>
      <c r="N19" s="181"/>
      <c r="P19" s="161" t="n">
        <v>2008</v>
      </c>
      <c r="Q19" s="166" t="n">
        <f aca="false">SUM(C58:C61)</f>
        <v>171791.807205774</v>
      </c>
      <c r="R19" s="166" t="n">
        <f aca="false">SUM(D58:D61)</f>
        <v>96916.2907</v>
      </c>
      <c r="S19" s="166" t="n">
        <f aca="false">SUM(E58:E61)</f>
        <v>57933.957757</v>
      </c>
      <c r="T19" s="166" t="n">
        <f aca="false">SUM(F58:F61)</f>
        <v>142071.955111783</v>
      </c>
      <c r="U19" s="166" t="n">
        <f aca="false">SUM(G58:G61)</f>
        <v>16909.469532</v>
      </c>
      <c r="V19" s="166" t="n">
        <f aca="false">SUM(H58:H61)</f>
        <v>63556.79802</v>
      </c>
      <c r="W19" s="166" t="n">
        <f aca="false">SUM(I58:I61)</f>
        <v>21832.185655</v>
      </c>
      <c r="X19" s="166" t="n">
        <f aca="false">SUM(J58:J61)</f>
        <v>54873.3259507352</v>
      </c>
      <c r="Y19" s="167" t="n">
        <f aca="false">SUM(K58:K61)</f>
        <v>444262.151517999</v>
      </c>
      <c r="Z19" s="168" t="n">
        <f aca="false">SUM(L58:L61)</f>
        <v>1070147.94145029</v>
      </c>
    </row>
    <row r="20" customFormat="false" ht="13.5" hidden="false" customHeight="true" outlineLevel="0" collapsed="false">
      <c r="B20" s="161" t="s">
        <v>142</v>
      </c>
      <c r="C20" s="169" t="n">
        <v>20810.4005170771</v>
      </c>
      <c r="D20" s="169" t="n">
        <v>11252.2678451627</v>
      </c>
      <c r="E20" s="169" t="n">
        <v>5085.61282983122</v>
      </c>
      <c r="F20" s="169" t="n">
        <v>12637.1152568457</v>
      </c>
      <c r="G20" s="169" t="n">
        <v>1109.34862380748</v>
      </c>
      <c r="H20" s="169" t="n">
        <v>6065.93664425322</v>
      </c>
      <c r="I20" s="166" t="n">
        <v>2460.32027843356</v>
      </c>
      <c r="J20" s="166" t="n">
        <v>8853.10018797988</v>
      </c>
      <c r="K20" s="167" t="n">
        <v>52945.9578746462</v>
      </c>
      <c r="L20" s="170" t="n">
        <f aca="false">SUM(C20:K20)</f>
        <v>121220.060058037</v>
      </c>
      <c r="M20" s="171" t="n">
        <f aca="false">(L20-L16)/L16</f>
        <v>0.126583767639146</v>
      </c>
      <c r="N20" s="181"/>
      <c r="P20" s="161" t="n">
        <v>2009</v>
      </c>
      <c r="Q20" s="150" t="n">
        <f aca="false">SUM(C62:C65)</f>
        <v>138458.147225713</v>
      </c>
      <c r="R20" s="150" t="n">
        <f aca="false">SUM(D62:D65)</f>
        <v>79643.898371</v>
      </c>
      <c r="S20" s="150" t="n">
        <f aca="false">SUM(E62:E65)</f>
        <v>55265.822072</v>
      </c>
      <c r="T20" s="150" t="n">
        <f aca="false">SUM(F62:F65)</f>
        <v>95788.4188059236</v>
      </c>
      <c r="U20" s="150" t="n">
        <f aca="false">SUM(G62:G65)</f>
        <v>20570.236817</v>
      </c>
      <c r="V20" s="150" t="n">
        <f aca="false">SUM(H62:H65)</f>
        <v>48609.31666689</v>
      </c>
      <c r="W20" s="151" t="n">
        <f aca="false">SUM(I62:I65)</f>
        <v>15576.772824</v>
      </c>
      <c r="X20" s="151" t="n">
        <f aca="false">SUM(J62:J65)</f>
        <v>44997.630534782</v>
      </c>
      <c r="Y20" s="155" t="n">
        <f aca="false">SUM(K62:K65)</f>
        <v>366357.842751564</v>
      </c>
      <c r="Z20" s="156" t="n">
        <f aca="false">SUM(L62:L65)</f>
        <v>865268.086068872</v>
      </c>
    </row>
    <row r="21" customFormat="false" ht="12.75" hidden="false" customHeight="false" outlineLevel="0" collapsed="false">
      <c r="B21" s="161" t="s">
        <v>143</v>
      </c>
      <c r="C21" s="169" t="n">
        <v>21596.7083235868</v>
      </c>
      <c r="D21" s="169" t="n">
        <v>11222.8799424302</v>
      </c>
      <c r="E21" s="169" t="n">
        <v>4283.13381476425</v>
      </c>
      <c r="F21" s="169" t="n">
        <v>19191.128310259</v>
      </c>
      <c r="G21" s="169" t="n">
        <v>2682.17438353126</v>
      </c>
      <c r="H21" s="169" t="n">
        <v>4997.13933148812</v>
      </c>
      <c r="I21" s="166" t="n">
        <v>2293.81210944456</v>
      </c>
      <c r="J21" s="166" t="n">
        <v>8309.74777652674</v>
      </c>
      <c r="K21" s="167" t="n">
        <v>53697.3886587714</v>
      </c>
      <c r="L21" s="170" t="n">
        <f aca="false">SUM(C21:K21)</f>
        <v>128274.112650802</v>
      </c>
      <c r="M21" s="171" t="n">
        <f aca="false">(L21-L17)/L17</f>
        <v>0.142561051254199</v>
      </c>
      <c r="N21" s="181"/>
      <c r="P21" s="161" t="n">
        <v>2010</v>
      </c>
      <c r="Q21" s="166" t="n">
        <f aca="false">SUM(C66:C69)</f>
        <v>121081.58957622</v>
      </c>
      <c r="R21" s="166" t="n">
        <f aca="false">SUM(D66:D69)</f>
        <v>68558.52551</v>
      </c>
      <c r="S21" s="166" t="n">
        <f aca="false">SUM(E66:E69)</f>
        <v>37868.107322</v>
      </c>
      <c r="T21" s="166" t="n">
        <f aca="false">SUM(F66:F69)</f>
        <v>87779.9666310045</v>
      </c>
      <c r="U21" s="166" t="n">
        <f aca="false">SUM(G66:G69)</f>
        <v>14364.559468</v>
      </c>
      <c r="V21" s="166" t="n">
        <f aca="false">SUM(H66:H69)</f>
        <v>42183.4544028869</v>
      </c>
      <c r="W21" s="166" t="n">
        <f aca="false">SUM(I66:I69)</f>
        <v>20799.106769</v>
      </c>
      <c r="X21" s="166" t="n">
        <f aca="false">SUM(J66:J69)</f>
        <v>39018.9023183952</v>
      </c>
      <c r="Y21" s="167" t="n">
        <f aca="false">SUM(K66:K69)</f>
        <v>338020.952747418</v>
      </c>
      <c r="Z21" s="168" t="n">
        <f aca="false">SUM(L66:L69)</f>
        <v>769675.164744925</v>
      </c>
    </row>
    <row r="22" customFormat="false" ht="12.75" hidden="false" customHeight="false" outlineLevel="0" collapsed="false">
      <c r="B22" s="161" t="s">
        <v>144</v>
      </c>
      <c r="C22" s="162" t="n">
        <v>20740.9099461171</v>
      </c>
      <c r="D22" s="162" t="n">
        <v>13959.4533865236</v>
      </c>
      <c r="E22" s="162" t="n">
        <v>5993.00169165072</v>
      </c>
      <c r="F22" s="162" t="n">
        <v>16341.6345597741</v>
      </c>
      <c r="G22" s="162" t="n">
        <v>2600.54717632532</v>
      </c>
      <c r="H22" s="162" t="n">
        <v>6362.08079047855</v>
      </c>
      <c r="I22" s="163" t="n">
        <v>3345.9374234157</v>
      </c>
      <c r="J22" s="163" t="n">
        <v>7051.49063579852</v>
      </c>
      <c r="K22" s="155" t="n">
        <v>57441.2717239483</v>
      </c>
      <c r="L22" s="164" t="n">
        <f aca="false">SUM(C22:K22)</f>
        <v>133836.327334032</v>
      </c>
      <c r="M22" s="165" t="n">
        <f aca="false">(L22-L18)/L18</f>
        <v>0.170951390063439</v>
      </c>
      <c r="N22" s="181"/>
      <c r="P22" s="161" t="str">
        <f aca="false">EXPT_TN!$P22</f>
        <v>2011</v>
      </c>
      <c r="Q22" s="150" t="n">
        <f aca="false">SUM(C70:C73)</f>
        <v>120244.474179369</v>
      </c>
      <c r="R22" s="150" t="n">
        <f aca="false">SUM(D70:D73)</f>
        <v>74046.497337</v>
      </c>
      <c r="S22" s="150" t="n">
        <f aca="false">SUM(E70:E73)</f>
        <v>42965.110911</v>
      </c>
      <c r="T22" s="150" t="n">
        <f aca="false">SUM(F70:F73)</f>
        <v>82390.7283488178</v>
      </c>
      <c r="U22" s="150" t="n">
        <f aca="false">SUM(G70:G73)</f>
        <v>17976.738705</v>
      </c>
      <c r="V22" s="150" t="n">
        <f aca="false">SUM(H70:H73)</f>
        <v>39627.302973</v>
      </c>
      <c r="W22" s="151" t="n">
        <f aca="false">SUM(I70:I73)</f>
        <v>15715.833465</v>
      </c>
      <c r="X22" s="151" t="n">
        <f aca="false">SUM(J70:J73)</f>
        <v>36986.5393117952</v>
      </c>
      <c r="Y22" s="155" t="n">
        <f aca="false">SUM(K70:K73)</f>
        <v>319024.277919559</v>
      </c>
      <c r="Z22" s="156" t="n">
        <f aca="false">SUM(L70:L73)</f>
        <v>748977.50315054</v>
      </c>
    </row>
    <row r="23" customFormat="false" ht="12.75" hidden="false" customHeight="false" outlineLevel="0" collapsed="false">
      <c r="B23" s="161" t="s">
        <v>146</v>
      </c>
      <c r="C23" s="162" t="n">
        <v>25742.2518890242</v>
      </c>
      <c r="D23" s="162" t="n">
        <v>12442.8845172211</v>
      </c>
      <c r="E23" s="162" t="n">
        <v>7210.10510482991</v>
      </c>
      <c r="F23" s="162" t="n">
        <v>16818.2619833287</v>
      </c>
      <c r="G23" s="162" t="n">
        <v>2245.85132777175</v>
      </c>
      <c r="H23" s="162" t="n">
        <v>5788.06055692781</v>
      </c>
      <c r="I23" s="163" t="n">
        <v>2638.68261648925</v>
      </c>
      <c r="J23" s="163" t="n">
        <v>8598.09959245283</v>
      </c>
      <c r="K23" s="155" t="n">
        <v>59814.3576730512</v>
      </c>
      <c r="L23" s="164" t="n">
        <f aca="false">SUM(C23:K23)</f>
        <v>141298.555261097</v>
      </c>
      <c r="M23" s="165" t="n">
        <f aca="false">(L23-L19)/L19</f>
        <v>0.173237400512459</v>
      </c>
      <c r="N23" s="181"/>
      <c r="P23" s="161" t="str">
        <f aca="false">EXPT_VL!P23</f>
        <v>2012</v>
      </c>
      <c r="Q23" s="166" t="n">
        <f aca="false">SUM(C74:C77)</f>
        <v>97662.8414451617</v>
      </c>
      <c r="R23" s="166" t="n">
        <f aca="false">SUM(D74:D77)</f>
        <v>55933.343839</v>
      </c>
      <c r="S23" s="166" t="n">
        <f aca="false">SUM(E74:E77)</f>
        <v>27678.87016</v>
      </c>
      <c r="T23" s="166" t="n">
        <f aca="false">SUM(F74:F77)</f>
        <v>70010.3007459287</v>
      </c>
      <c r="U23" s="166" t="n">
        <f aca="false">SUM(G74:G77)</f>
        <v>13372.830164</v>
      </c>
      <c r="V23" s="166" t="n">
        <f aca="false">SUM(H74:H77)</f>
        <v>27538.864245</v>
      </c>
      <c r="W23" s="166" t="n">
        <f aca="false">SUM(I74:I77)</f>
        <v>12740.355984</v>
      </c>
      <c r="X23" s="166" t="n">
        <f aca="false">SUM(J74:J77)</f>
        <v>29746.4694520588</v>
      </c>
      <c r="Y23" s="167" t="n">
        <f aca="false">SUM(K74:K77)</f>
        <v>275950.645830031</v>
      </c>
      <c r="Z23" s="168" t="n">
        <f aca="false">SUM(L74:L77)</f>
        <v>610634.52186518</v>
      </c>
    </row>
    <row r="24" customFormat="false" ht="12.75" hidden="false" customHeight="false" outlineLevel="0" collapsed="false">
      <c r="B24" s="161" t="s">
        <v>148</v>
      </c>
      <c r="C24" s="162" t="n">
        <v>25848.3960549487</v>
      </c>
      <c r="D24" s="162" t="n">
        <v>12286.3517290363</v>
      </c>
      <c r="E24" s="162" t="n">
        <v>6955.47733221645</v>
      </c>
      <c r="F24" s="162" t="n">
        <v>19278.635737679</v>
      </c>
      <c r="G24" s="162" t="n">
        <v>2702.12498182256</v>
      </c>
      <c r="H24" s="162" t="n">
        <v>6552.89455900704</v>
      </c>
      <c r="I24" s="163" t="n">
        <v>2965.92969835385</v>
      </c>
      <c r="J24" s="163" t="n">
        <v>8228.66854291628</v>
      </c>
      <c r="K24" s="155" t="n">
        <v>58383.8609620295</v>
      </c>
      <c r="L24" s="164" t="n">
        <f aca="false">SUM(C24:K24)</f>
        <v>143202.33959801</v>
      </c>
      <c r="M24" s="165" t="n">
        <f aca="false">(L24-L20)/L20</f>
        <v>0.181341929128299</v>
      </c>
      <c r="N24" s="181"/>
      <c r="P24" s="161" t="n">
        <f aca="false">EXPT_VL!P24</f>
        <v>2013</v>
      </c>
      <c r="Q24" s="162" t="n">
        <f aca="false">SUM(C78:C81)</f>
        <v>86155.8802781088</v>
      </c>
      <c r="R24" s="162" t="n">
        <f aca="false">SUM(D78:D81)</f>
        <v>45378.584248</v>
      </c>
      <c r="S24" s="162" t="n">
        <f aca="false">SUM(E78:E81)</f>
        <v>28027.142458</v>
      </c>
      <c r="T24" s="162" t="n">
        <f aca="false">SUM(F78:F81)</f>
        <v>69829.7174411027</v>
      </c>
      <c r="U24" s="162" t="n">
        <f aca="false">SUM(G78:G81)</f>
        <v>12245.181371</v>
      </c>
      <c r="V24" s="162" t="n">
        <f aca="false">SUM(H78:H81)</f>
        <v>22218.874719</v>
      </c>
      <c r="W24" s="163" t="n">
        <f aca="false">SUM(I78:I81)</f>
        <v>11830.022983</v>
      </c>
      <c r="X24" s="163" t="n">
        <f aca="false">SUM(J78:J81)</f>
        <v>29544.2074068163</v>
      </c>
      <c r="Y24" s="155" t="n">
        <f aca="false">SUM(K78:K81)</f>
        <v>249126.27817761</v>
      </c>
      <c r="Z24" s="156" t="n">
        <f aca="false">SUM(L78:L81)</f>
        <v>554355.889082638</v>
      </c>
    </row>
    <row r="25" customFormat="false" ht="12.75" hidden="false" customHeight="false" outlineLevel="0" collapsed="false">
      <c r="B25" s="161" t="s">
        <v>149</v>
      </c>
      <c r="C25" s="162" t="n">
        <v>25583.1103499057</v>
      </c>
      <c r="D25" s="162" t="n">
        <v>13347.6538632189</v>
      </c>
      <c r="E25" s="162" t="n">
        <v>4989.13187130292</v>
      </c>
      <c r="F25" s="162" t="n">
        <v>20770.8165264371</v>
      </c>
      <c r="G25" s="162" t="n">
        <v>2716.75451208037</v>
      </c>
      <c r="H25" s="162" t="n">
        <v>7256.57099244195</v>
      </c>
      <c r="I25" s="163" t="n">
        <v>2484.5418617412</v>
      </c>
      <c r="J25" s="163" t="n">
        <v>9400.16191388998</v>
      </c>
      <c r="K25" s="155" t="n">
        <v>65475.4806562467</v>
      </c>
      <c r="L25" s="164" t="n">
        <f aca="false">SUM(C25:K25)</f>
        <v>152024.222547265</v>
      </c>
      <c r="M25" s="165" t="n">
        <f aca="false">(L25-L21)/L21</f>
        <v>0.185151231262982</v>
      </c>
      <c r="N25" s="181"/>
      <c r="P25" s="161" t="n">
        <f aca="false">EXPT_VL!P25</f>
        <v>2014</v>
      </c>
      <c r="Q25" s="166" t="n">
        <f aca="false">SUM(C82:C85)</f>
        <v>92046.6689048719</v>
      </c>
      <c r="R25" s="166" t="n">
        <f aca="false">SUM(D82:D85)</f>
        <v>57840.178474</v>
      </c>
      <c r="S25" s="166" t="n">
        <f aca="false">SUM(E82:E85)</f>
        <v>28269.670162</v>
      </c>
      <c r="T25" s="166" t="n">
        <f aca="false">SUM(F82:F85)</f>
        <v>69594.886042824</v>
      </c>
      <c r="U25" s="166" t="n">
        <f aca="false">SUM(G82:G85)</f>
        <v>13041.403012</v>
      </c>
      <c r="V25" s="166" t="n">
        <f aca="false">SUM(H82:H85)</f>
        <v>22104.0314731256</v>
      </c>
      <c r="W25" s="166" t="n">
        <f aca="false">SUM(I82:I85)</f>
        <v>8452.865554</v>
      </c>
      <c r="X25" s="166" t="n">
        <f aca="false">SUM(J82:J85)</f>
        <v>37799.2845752086</v>
      </c>
      <c r="Y25" s="167" t="n">
        <f aca="false">SUM(K82:K85)</f>
        <v>244532.933305569</v>
      </c>
      <c r="Z25" s="168" t="n">
        <f aca="false">SUM(L82:L85)</f>
        <v>573681.921503599</v>
      </c>
    </row>
    <row r="26" customFormat="false" ht="12.75" hidden="false" customHeight="false" outlineLevel="0" collapsed="false">
      <c r="B26" s="161" t="s">
        <v>150</v>
      </c>
      <c r="C26" s="169" t="n">
        <v>27343.4176845011</v>
      </c>
      <c r="D26" s="169" t="n">
        <v>14879.9647808838</v>
      </c>
      <c r="E26" s="169" t="n">
        <v>6975.8167432604</v>
      </c>
      <c r="F26" s="169" t="n">
        <v>21625.8605388547</v>
      </c>
      <c r="G26" s="169" t="n">
        <v>1903.64524549832</v>
      </c>
      <c r="H26" s="169" t="n">
        <v>7252.21484653567</v>
      </c>
      <c r="I26" s="166" t="n">
        <v>2928.00759716963</v>
      </c>
      <c r="J26" s="166" t="n">
        <v>11113.3266326904</v>
      </c>
      <c r="K26" s="167" t="n">
        <v>66019.5473428229</v>
      </c>
      <c r="L26" s="170" t="n">
        <f aca="false">SUM(C26:K26)</f>
        <v>160041.801412217</v>
      </c>
      <c r="M26" s="171" t="n">
        <f aca="false">(L26-L22)/L22</f>
        <v>0.195802399843061</v>
      </c>
      <c r="N26" s="181"/>
      <c r="P26" s="161" t="str">
        <f aca="false">EXPT_VL!P26</f>
        <v>2015</v>
      </c>
      <c r="Q26" s="162" t="n">
        <f aca="false">SUM(C86:C89)</f>
        <v>99192.3714617656</v>
      </c>
      <c r="R26" s="162" t="n">
        <f aca="false">SUM(D86:D89)</f>
        <v>57664.267248</v>
      </c>
      <c r="S26" s="162" t="n">
        <f aca="false">SUM(E86:E89)</f>
        <v>30040.128734</v>
      </c>
      <c r="T26" s="162" t="n">
        <f aca="false">SUM(F86:F89)</f>
        <v>76430.4388901818</v>
      </c>
      <c r="U26" s="162" t="n">
        <f aca="false">SUM(G86:G89)</f>
        <v>12468.737902</v>
      </c>
      <c r="V26" s="162" t="n">
        <f aca="false">SUM(H86:H89)</f>
        <v>27276.603313</v>
      </c>
      <c r="W26" s="163" t="n">
        <f aca="false">SUM(I86:I89)</f>
        <v>11700.359098</v>
      </c>
      <c r="X26" s="163" t="n">
        <f aca="false">SUM(J86:J89)</f>
        <v>28789.6833296624</v>
      </c>
      <c r="Y26" s="155" t="n">
        <f aca="false">SUM(K86:K89)</f>
        <v>272417.26844657</v>
      </c>
      <c r="Z26" s="156" t="n">
        <f aca="false">SUM(L86:L89)</f>
        <v>615979.85842318</v>
      </c>
    </row>
    <row r="27" customFormat="false" ht="12.75" hidden="false" customHeight="false" outlineLevel="0" collapsed="false">
      <c r="B27" s="161" t="s">
        <v>152</v>
      </c>
      <c r="C27" s="169" t="n">
        <v>28542.9902159924</v>
      </c>
      <c r="D27" s="169" t="n">
        <v>13521.915156469</v>
      </c>
      <c r="E27" s="169" t="n">
        <v>8759.78129101531</v>
      </c>
      <c r="F27" s="169" t="n">
        <v>20327.8923397784</v>
      </c>
      <c r="G27" s="169" t="n">
        <v>3052.96976954365</v>
      </c>
      <c r="H27" s="169" t="n">
        <v>8908.44356273754</v>
      </c>
      <c r="I27" s="166" t="n">
        <v>3310.86527373647</v>
      </c>
      <c r="J27" s="166" t="n">
        <v>10297.9231322777</v>
      </c>
      <c r="K27" s="167" t="n">
        <v>71295.5823926762</v>
      </c>
      <c r="L27" s="170" t="n">
        <f aca="false">SUM(C27:K27)</f>
        <v>168018.363134227</v>
      </c>
      <c r="M27" s="171" t="n">
        <f aca="false">(L27-L23)/L23</f>
        <v>0.189101776898965</v>
      </c>
      <c r="N27" s="181"/>
      <c r="P27" s="161" t="str">
        <f aca="false">EXPT_VL!P27</f>
        <v>2016</v>
      </c>
      <c r="Q27" s="166" t="n">
        <f aca="false">SUM(C90:C93)</f>
        <v>106266.756884348</v>
      </c>
      <c r="R27" s="166" t="n">
        <f aca="false">SUM(D90:D93)</f>
        <v>51445.859155</v>
      </c>
      <c r="S27" s="166" t="n">
        <f aca="false">SUM(E90:E93)</f>
        <v>28241.861119</v>
      </c>
      <c r="T27" s="166" t="n">
        <f aca="false">SUM(F90:F93)</f>
        <v>84335.3085387023</v>
      </c>
      <c r="U27" s="166" t="n">
        <f aca="false">SUM(G90:G93)</f>
        <v>9585.742558</v>
      </c>
      <c r="V27" s="166" t="n">
        <f aca="false">SUM(H90:H93)</f>
        <v>29274.0192782429</v>
      </c>
      <c r="W27" s="166" t="n">
        <f aca="false">SUM(I90:I93)</f>
        <v>13593.105942</v>
      </c>
      <c r="X27" s="166" t="n">
        <f aca="false">SUM(J90:J93)</f>
        <v>31767.6498183316</v>
      </c>
      <c r="Y27" s="167" t="n">
        <f aca="false">SUM(K90:K93)</f>
        <v>282705.770771955</v>
      </c>
      <c r="Z27" s="168" t="n">
        <f aca="false">SUM(L90:L93)</f>
        <v>637216.07406558</v>
      </c>
    </row>
    <row r="28" customFormat="false" ht="12.75" hidden="false" customHeight="false" outlineLevel="0" collapsed="false">
      <c r="B28" s="161" t="s">
        <v>154</v>
      </c>
      <c r="C28" s="169" t="n">
        <v>27411.1762205909</v>
      </c>
      <c r="D28" s="169" t="n">
        <v>11789.704512759</v>
      </c>
      <c r="E28" s="169" t="n">
        <v>8125.43770410733</v>
      </c>
      <c r="F28" s="169" t="n">
        <v>22725.4589355155</v>
      </c>
      <c r="G28" s="169" t="n">
        <v>2782.00379699763</v>
      </c>
      <c r="H28" s="169" t="n">
        <v>6510.45171945615</v>
      </c>
      <c r="I28" s="166" t="n">
        <v>3155.13371378564</v>
      </c>
      <c r="J28" s="166" t="n">
        <v>9143.00520283089</v>
      </c>
      <c r="K28" s="167" t="n">
        <v>64587.0492408902</v>
      </c>
      <c r="L28" s="170" t="n">
        <f aca="false">SUM(C28:K28)</f>
        <v>156229.421046933</v>
      </c>
      <c r="M28" s="171" t="n">
        <f aca="false">(L28-L24)/L24</f>
        <v>0.0909697529069178</v>
      </c>
      <c r="N28" s="181"/>
      <c r="O28" s="189"/>
    </row>
    <row r="29" customFormat="false" ht="12.75" hidden="false" customHeight="false" outlineLevel="0" collapsed="false">
      <c r="B29" s="161" t="s">
        <v>155</v>
      </c>
      <c r="C29" s="169" t="n">
        <v>30121.8632258106</v>
      </c>
      <c r="D29" s="169" t="n">
        <v>12400.2752498881</v>
      </c>
      <c r="E29" s="169" t="n">
        <v>6896.85195761696</v>
      </c>
      <c r="F29" s="169" t="n">
        <v>22722.8930003833</v>
      </c>
      <c r="G29" s="169" t="n">
        <v>2646.02498796039</v>
      </c>
      <c r="H29" s="169" t="n">
        <v>7878.44887127061</v>
      </c>
      <c r="I29" s="166" t="n">
        <v>3065.61131530828</v>
      </c>
      <c r="J29" s="166" t="n">
        <v>8097.7860041194</v>
      </c>
      <c r="K29" s="167" t="n">
        <v>67928.5309117382</v>
      </c>
      <c r="L29" s="170" t="n">
        <f aca="false">SUM(C29:K29)</f>
        <v>161758.285524096</v>
      </c>
      <c r="M29" s="171" t="n">
        <f aca="false">(L29-L25)/L25</f>
        <v>0.0640296843077401</v>
      </c>
      <c r="N29" s="181"/>
      <c r="O29" s="188" t="s">
        <v>156</v>
      </c>
      <c r="P29" s="161" t="str">
        <f aca="false">EXPT_VL!P29</f>
        <v>2017</v>
      </c>
      <c r="Q29" s="162" t="n">
        <f aca="false">SUM(C96:C98)</f>
        <v>84820.2526199428</v>
      </c>
      <c r="R29" s="162" t="n">
        <f aca="false">SUM(D96:D98)</f>
        <v>44625.1282701752</v>
      </c>
      <c r="S29" s="162" t="n">
        <f aca="false">SUM(E96:E98)</f>
        <v>23394.1585204906</v>
      </c>
      <c r="T29" s="162" t="n">
        <f aca="false">SUM(F96:F98)</f>
        <v>71650.7902366018</v>
      </c>
      <c r="U29" s="162" t="n">
        <f aca="false">SUM(G96:G98)</f>
        <v>9319.45287720731</v>
      </c>
      <c r="V29" s="162" t="n">
        <f aca="false">SUM(H96:H98)</f>
        <v>28138.2160001164</v>
      </c>
      <c r="W29" s="162" t="n">
        <f aca="false">SUM(I96:I98)</f>
        <v>7111.0600853231</v>
      </c>
      <c r="X29" s="162" t="n">
        <f aca="false">SUM(J96:J98)</f>
        <v>23136.8384782819</v>
      </c>
      <c r="Y29" s="162" t="n">
        <f aca="false">SUM(K96:K98)</f>
        <v>224407.339240001</v>
      </c>
      <c r="Z29" s="156" t="n">
        <f aca="false">SUM(L96:L98)</f>
        <v>516603.236328141</v>
      </c>
    </row>
    <row r="30" customFormat="false" ht="12.75" hidden="false" customHeight="false" outlineLevel="0" collapsed="false">
      <c r="B30" s="161" t="s">
        <v>158</v>
      </c>
      <c r="C30" s="162" t="n">
        <v>30357.0956028855</v>
      </c>
      <c r="D30" s="162" t="n">
        <v>12726.2456226927</v>
      </c>
      <c r="E30" s="162" t="n">
        <v>8539.65158999159</v>
      </c>
      <c r="F30" s="162" t="n">
        <v>23919.5810945898</v>
      </c>
      <c r="G30" s="162" t="n">
        <v>2944.97593983544</v>
      </c>
      <c r="H30" s="162" t="n">
        <v>9054.82766992594</v>
      </c>
      <c r="I30" s="163" t="n">
        <v>3453.04997404191</v>
      </c>
      <c r="J30" s="163" t="n">
        <v>10552.0556800668</v>
      </c>
      <c r="K30" s="155" t="n">
        <v>70666.714840641</v>
      </c>
      <c r="L30" s="164" t="n">
        <f aca="false">SUM(C30:K30)</f>
        <v>172214.198014671</v>
      </c>
      <c r="M30" s="165" t="n">
        <f aca="false">(L30-L26)/L26</f>
        <v>0.0760576080439226</v>
      </c>
      <c r="N30" s="181"/>
      <c r="O30" s="188"/>
      <c r="P30" s="161" t="s">
        <v>159</v>
      </c>
      <c r="Q30" s="162" t="n">
        <f aca="false">SUM(C97:C99)</f>
        <v>86893.1900199979</v>
      </c>
      <c r="R30" s="162" t="n">
        <f aca="false">SUM(D97:D99)</f>
        <v>44082.9752576588</v>
      </c>
      <c r="S30" s="162" t="n">
        <f aca="false">SUM(E97:E99)</f>
        <v>23902.1517178751</v>
      </c>
      <c r="T30" s="162" t="n">
        <f aca="false">SUM(F97:F99)</f>
        <v>72019.9178559379</v>
      </c>
      <c r="U30" s="162" t="n">
        <f aca="false">SUM(G97:G99)</f>
        <v>9087.08217236222</v>
      </c>
      <c r="V30" s="162" t="n">
        <f aca="false">SUM(H97:H99)</f>
        <v>27756.0858087903</v>
      </c>
      <c r="W30" s="162" t="n">
        <f aca="false">SUM(I97:I99)</f>
        <v>7296.89838434166</v>
      </c>
      <c r="X30" s="162" t="n">
        <f aca="false">SUM(J97:J99)</f>
        <v>24173.3735838179</v>
      </c>
      <c r="Y30" s="162" t="n">
        <f aca="false">SUM(K97:K99)</f>
        <v>234256.37416315</v>
      </c>
      <c r="Z30" s="156" t="n">
        <f aca="false">SUM(L97:L99)</f>
        <v>529468.048963932</v>
      </c>
    </row>
    <row r="31" customFormat="false" ht="12.75" hidden="false" customHeight="false" outlineLevel="0" collapsed="false">
      <c r="B31" s="161" t="s">
        <v>160</v>
      </c>
      <c r="C31" s="162" t="n">
        <v>28906.1886077572</v>
      </c>
      <c r="D31" s="162" t="n">
        <v>14739.745335134</v>
      </c>
      <c r="E31" s="162" t="n">
        <v>8236.30016982623</v>
      </c>
      <c r="F31" s="162" t="n">
        <v>26003.9207967082</v>
      </c>
      <c r="G31" s="162" t="n">
        <v>4131.63554522795</v>
      </c>
      <c r="H31" s="162" t="n">
        <v>7727.90884947531</v>
      </c>
      <c r="I31" s="163" t="n">
        <v>2433.3599266268</v>
      </c>
      <c r="J31" s="163" t="n">
        <v>10288.6429739212</v>
      </c>
      <c r="K31" s="155" t="n">
        <v>80534.1027794465</v>
      </c>
      <c r="L31" s="164" t="n">
        <f aca="false">SUM(C31:K31)</f>
        <v>183001.804984123</v>
      </c>
      <c r="M31" s="165" t="n">
        <f aca="false">(L31-L27)/L27</f>
        <v>0.0891774063881734</v>
      </c>
      <c r="N31" s="181"/>
      <c r="P31" s="0" t="s">
        <v>241</v>
      </c>
    </row>
    <row r="32" customFormat="false" ht="12.75" hidden="false" customHeight="false" outlineLevel="0" collapsed="false">
      <c r="B32" s="161" t="s">
        <v>161</v>
      </c>
      <c r="C32" s="162" t="n">
        <v>28591.6244277305</v>
      </c>
      <c r="D32" s="162" t="n">
        <v>16421.0278915707</v>
      </c>
      <c r="E32" s="162" t="n">
        <v>8040.08255773956</v>
      </c>
      <c r="F32" s="162" t="n">
        <v>28339.0761588544</v>
      </c>
      <c r="G32" s="162" t="n">
        <v>2951.84995704952</v>
      </c>
      <c r="H32" s="162" t="n">
        <v>9661.14606483443</v>
      </c>
      <c r="I32" s="163" t="n">
        <v>2223.41660543193</v>
      </c>
      <c r="J32" s="163" t="n">
        <v>8673.90954793021</v>
      </c>
      <c r="K32" s="155" t="n">
        <v>76582.5426614592</v>
      </c>
      <c r="L32" s="164" t="n">
        <f aca="false">SUM(C32:K32)</f>
        <v>181484.6758726</v>
      </c>
      <c r="M32" s="165" t="n">
        <f aca="false">(L32-L28)/L28</f>
        <v>0.161654921694168</v>
      </c>
      <c r="N32" s="181"/>
      <c r="P32" s="0" t="s">
        <v>242</v>
      </c>
    </row>
    <row r="33" customFormat="false" ht="12.75" hidden="false" customHeight="false" outlineLevel="0" collapsed="false">
      <c r="B33" s="161" t="s">
        <v>162</v>
      </c>
      <c r="C33" s="162" t="n">
        <v>32204.835342384</v>
      </c>
      <c r="D33" s="162" t="n">
        <v>15336.8392506027</v>
      </c>
      <c r="E33" s="162" t="n">
        <v>8972.14348244263</v>
      </c>
      <c r="F33" s="162" t="n">
        <v>25078.1798970782</v>
      </c>
      <c r="G33" s="162" t="n">
        <v>2381.45395788709</v>
      </c>
      <c r="H33" s="162" t="n">
        <v>14646.8144157644</v>
      </c>
      <c r="I33" s="163" t="n">
        <v>3718.84569389936</v>
      </c>
      <c r="J33" s="163" t="n">
        <v>10433.9890284883</v>
      </c>
      <c r="K33" s="155" t="n">
        <v>79972.5920487397</v>
      </c>
      <c r="L33" s="164" t="n">
        <f aca="false">SUM(C33:K33)</f>
        <v>192745.693117286</v>
      </c>
      <c r="M33" s="165" t="n">
        <f aca="false">(L33-L29)/L29</f>
        <v>0.191566122828216</v>
      </c>
      <c r="N33" s="181"/>
    </row>
    <row r="34" customFormat="false" ht="12.75" hidden="false" customHeight="false" outlineLevel="0" collapsed="false">
      <c r="B34" s="161" t="s">
        <v>163</v>
      </c>
      <c r="C34" s="169" t="n">
        <v>38171.5350648864</v>
      </c>
      <c r="D34" s="169" t="n">
        <v>14301.6575943394</v>
      </c>
      <c r="E34" s="169" t="n">
        <v>9683.71786544892</v>
      </c>
      <c r="F34" s="169" t="n">
        <v>34347.9815106336</v>
      </c>
      <c r="G34" s="169" t="n">
        <v>4267.8667776115</v>
      </c>
      <c r="H34" s="169" t="n">
        <v>10899.6810812778</v>
      </c>
      <c r="I34" s="166" t="n">
        <v>3034.21227549823</v>
      </c>
      <c r="J34" s="166" t="n">
        <v>12983.2667920678</v>
      </c>
      <c r="K34" s="167" t="n">
        <v>83027.3665001421</v>
      </c>
      <c r="L34" s="170" t="n">
        <f aca="false">SUM(C34:K34)</f>
        <v>210717.285461906</v>
      </c>
      <c r="M34" s="171" t="n">
        <f aca="false">(L34-L30)/L30</f>
        <v>0.223576731135461</v>
      </c>
      <c r="N34" s="181"/>
    </row>
    <row r="35" customFormat="false" ht="12.75" hidden="false" customHeight="false" outlineLevel="0" collapsed="false">
      <c r="B35" s="161" t="s">
        <v>164</v>
      </c>
      <c r="C35" s="169" t="n">
        <v>36363.1038746792</v>
      </c>
      <c r="D35" s="169" t="n">
        <v>17440.0338264344</v>
      </c>
      <c r="E35" s="169" t="n">
        <v>7817.76714745164</v>
      </c>
      <c r="F35" s="169" t="n">
        <v>26783.1226215877</v>
      </c>
      <c r="G35" s="169" t="n">
        <v>3701.32333375374</v>
      </c>
      <c r="H35" s="169" t="n">
        <v>12257.6016770718</v>
      </c>
      <c r="I35" s="166" t="n">
        <v>2931.38173256504</v>
      </c>
      <c r="J35" s="166" t="n">
        <v>10664.9488741561</v>
      </c>
      <c r="K35" s="167" t="n">
        <v>80448.8440661013</v>
      </c>
      <c r="L35" s="170" t="n">
        <f aca="false">SUM(C35:K35)</f>
        <v>198408.127153801</v>
      </c>
      <c r="M35" s="171" t="n">
        <f aca="false">(L35-L31)/L31</f>
        <v>0.084186722480765</v>
      </c>
      <c r="N35" s="181"/>
    </row>
    <row r="36" customFormat="false" ht="12.75" hidden="false" customHeight="false" outlineLevel="0" collapsed="false">
      <c r="B36" s="161" t="s">
        <v>165</v>
      </c>
      <c r="C36" s="169" t="n">
        <v>36684.9942203466</v>
      </c>
      <c r="D36" s="169" t="n">
        <v>16832.3004682926</v>
      </c>
      <c r="E36" s="169" t="n">
        <v>8387.56223265468</v>
      </c>
      <c r="F36" s="169" t="n">
        <v>31588.8728551058</v>
      </c>
      <c r="G36" s="169" t="n">
        <v>3061.87073059921</v>
      </c>
      <c r="H36" s="169" t="n">
        <v>9418.51891615197</v>
      </c>
      <c r="I36" s="166" t="n">
        <v>3111.39482440517</v>
      </c>
      <c r="J36" s="166" t="n">
        <v>12407.0529193615</v>
      </c>
      <c r="K36" s="167" t="n">
        <v>83988.5396922928</v>
      </c>
      <c r="L36" s="170" t="n">
        <f aca="false">SUM(C36:K36)</f>
        <v>205481.10685921</v>
      </c>
      <c r="M36" s="171" t="n">
        <f aca="false">(L36-L32)/L32</f>
        <v>0.132222904612922</v>
      </c>
      <c r="N36" s="181"/>
    </row>
    <row r="37" customFormat="false" ht="12.75" hidden="false" customHeight="false" outlineLevel="0" collapsed="false">
      <c r="B37" s="161" t="s">
        <v>166</v>
      </c>
      <c r="C37" s="169" t="n">
        <v>36523.0894932718</v>
      </c>
      <c r="D37" s="169" t="n">
        <v>18314.7013109336</v>
      </c>
      <c r="E37" s="169" t="n">
        <v>10275.8163544448</v>
      </c>
      <c r="F37" s="169" t="n">
        <v>32235.8323380529</v>
      </c>
      <c r="G37" s="169" t="n">
        <v>3056.27645803554</v>
      </c>
      <c r="H37" s="169" t="n">
        <v>14649.2100254985</v>
      </c>
      <c r="I37" s="166" t="n">
        <v>3804.28176753155</v>
      </c>
      <c r="J37" s="166" t="n">
        <v>11355.6109149404</v>
      </c>
      <c r="K37" s="167" t="n">
        <v>86883.7887000329</v>
      </c>
      <c r="L37" s="170" t="n">
        <f aca="false">SUM(C37:K37)</f>
        <v>217098.607362742</v>
      </c>
      <c r="M37" s="171" t="n">
        <f aca="false">(L37-L33)/L33</f>
        <v>0.126347384740974</v>
      </c>
      <c r="N37" s="181"/>
    </row>
    <row r="38" customFormat="false" ht="12.75" hidden="false" customHeight="false" outlineLevel="0" collapsed="false">
      <c r="B38" s="161" t="s">
        <v>167</v>
      </c>
      <c r="C38" s="162" t="n">
        <v>41037.326796489</v>
      </c>
      <c r="D38" s="162" t="n">
        <v>17141.9474770527</v>
      </c>
      <c r="E38" s="162" t="n">
        <v>9788.23481987547</v>
      </c>
      <c r="F38" s="162" t="n">
        <v>30237.146557178</v>
      </c>
      <c r="G38" s="162" t="n">
        <v>3584.18560820746</v>
      </c>
      <c r="H38" s="162" t="n">
        <v>13261.1982881157</v>
      </c>
      <c r="I38" s="163" t="n">
        <v>5219.1147307088</v>
      </c>
      <c r="J38" s="163" t="n">
        <v>11383.5156504265</v>
      </c>
      <c r="K38" s="155" t="n">
        <v>88349.6863068741</v>
      </c>
      <c r="L38" s="164" t="n">
        <f aca="false">SUM(C38:K38)</f>
        <v>220002.356234928</v>
      </c>
      <c r="M38" s="165" t="n">
        <f aca="false">(L38-L34)/L34</f>
        <v>0.0440641153508997</v>
      </c>
      <c r="N38" s="181"/>
      <c r="Q38" s="106"/>
      <c r="R38" s="106"/>
      <c r="S38" s="106"/>
      <c r="T38" s="106"/>
      <c r="U38" s="106"/>
      <c r="V38" s="106"/>
      <c r="W38" s="106"/>
      <c r="X38" s="106"/>
      <c r="Y38" s="106"/>
      <c r="Z38" s="106"/>
    </row>
    <row r="39" customFormat="false" ht="12.75" hidden="false" customHeight="false" outlineLevel="0" collapsed="false">
      <c r="B39" s="161" t="s">
        <v>168</v>
      </c>
      <c r="C39" s="162" t="n">
        <v>34557.4206712414</v>
      </c>
      <c r="D39" s="162" t="n">
        <v>19767.5866931635</v>
      </c>
      <c r="E39" s="162" t="n">
        <v>9639.08556452064</v>
      </c>
      <c r="F39" s="162" t="n">
        <v>29899.1696137235</v>
      </c>
      <c r="G39" s="162" t="n">
        <v>3105.75178325464</v>
      </c>
      <c r="H39" s="162" t="n">
        <v>14526.0231483233</v>
      </c>
      <c r="I39" s="163" t="n">
        <v>3539.93984277492</v>
      </c>
      <c r="J39" s="163" t="n">
        <v>10631.8835372479</v>
      </c>
      <c r="K39" s="155" t="n">
        <v>90014.4014156778</v>
      </c>
      <c r="L39" s="164" t="n">
        <f aca="false">SUM(C39:K39)</f>
        <v>215681.262269927</v>
      </c>
      <c r="M39" s="165" t="n">
        <f aca="false">(L39-L35)/L35</f>
        <v>0.0870586067411288</v>
      </c>
      <c r="N39" s="181"/>
    </row>
    <row r="40" customFormat="false" ht="12.75" hidden="false" customHeight="false" outlineLevel="0" collapsed="false">
      <c r="B40" s="161" t="s">
        <v>169</v>
      </c>
      <c r="C40" s="162" t="n">
        <v>37966.3633372817</v>
      </c>
      <c r="D40" s="162" t="n">
        <v>18910.4417966657</v>
      </c>
      <c r="E40" s="162" t="n">
        <v>9681.39963701877</v>
      </c>
      <c r="F40" s="162" t="n">
        <v>29311.3781890655</v>
      </c>
      <c r="G40" s="162" t="n">
        <v>3439.16229605913</v>
      </c>
      <c r="H40" s="162" t="n">
        <v>12175.5748382927</v>
      </c>
      <c r="I40" s="163" t="n">
        <v>4034.55852505201</v>
      </c>
      <c r="J40" s="163" t="n">
        <v>10700.5437165731</v>
      </c>
      <c r="K40" s="155" t="n">
        <v>90960.6465880879</v>
      </c>
      <c r="L40" s="164" t="n">
        <f aca="false">SUM(C40:K40)</f>
        <v>217180.068924097</v>
      </c>
      <c r="M40" s="165" t="n">
        <f aca="false">(L40-L36)/L36</f>
        <v>0.0569344902006098</v>
      </c>
      <c r="N40" s="181"/>
    </row>
    <row r="41" customFormat="false" ht="12.75" hidden="false" customHeight="false" outlineLevel="0" collapsed="false">
      <c r="B41" s="161" t="s">
        <v>170</v>
      </c>
      <c r="C41" s="162" t="n">
        <v>35919.3856726077</v>
      </c>
      <c r="D41" s="162" t="n">
        <v>19431.9765331182</v>
      </c>
      <c r="E41" s="162" t="n">
        <v>11061.8599785851</v>
      </c>
      <c r="F41" s="162" t="n">
        <v>29839.2883220809</v>
      </c>
      <c r="G41" s="162" t="n">
        <v>4115.96151247877</v>
      </c>
      <c r="H41" s="162" t="n">
        <v>10426.3955252684</v>
      </c>
      <c r="I41" s="163" t="n">
        <v>4137.05780146428</v>
      </c>
      <c r="J41" s="163" t="n">
        <v>12130.3120590372</v>
      </c>
      <c r="K41" s="155" t="n">
        <v>91856.5170309793</v>
      </c>
      <c r="L41" s="164" t="n">
        <f aca="false">SUM(C41:K41)</f>
        <v>218918.75443562</v>
      </c>
      <c r="M41" s="165" t="n">
        <f aca="false">(L41-L37)/L37</f>
        <v>0.00838396475679253</v>
      </c>
      <c r="N41" s="181"/>
    </row>
    <row r="42" customFormat="false" ht="12.75" hidden="false" customHeight="false" outlineLevel="0" collapsed="false">
      <c r="B42" s="161" t="s">
        <v>171</v>
      </c>
      <c r="C42" s="169" t="n">
        <v>44760.5757632614</v>
      </c>
      <c r="D42" s="169" t="n">
        <v>24124.7045225362</v>
      </c>
      <c r="E42" s="169" t="n">
        <v>10109.0114078758</v>
      </c>
      <c r="F42" s="169" t="n">
        <v>31656.6797403948</v>
      </c>
      <c r="G42" s="169" t="n">
        <v>2744.62177118931</v>
      </c>
      <c r="H42" s="169" t="n">
        <v>13042.0269848964</v>
      </c>
      <c r="I42" s="166" t="n">
        <v>4803.51021093266</v>
      </c>
      <c r="J42" s="166" t="n">
        <v>10136.4716263773</v>
      </c>
      <c r="K42" s="167" t="n">
        <v>89005.754719246</v>
      </c>
      <c r="L42" s="170" t="n">
        <f aca="false">SUM(C42:K42)</f>
        <v>230383.35674671</v>
      </c>
      <c r="M42" s="171" t="n">
        <f aca="false">(L42-L38)/L38</f>
        <v>0.0471858605945881</v>
      </c>
      <c r="N42" s="181"/>
    </row>
    <row r="43" customFormat="false" ht="12.75" hidden="false" customHeight="false" outlineLevel="0" collapsed="false">
      <c r="B43" s="161" t="s">
        <v>172</v>
      </c>
      <c r="C43" s="169" t="n">
        <v>46913.1852652907</v>
      </c>
      <c r="D43" s="169" t="n">
        <v>18070.7528478637</v>
      </c>
      <c r="E43" s="169" t="n">
        <v>11284.9565442815</v>
      </c>
      <c r="F43" s="169" t="n">
        <v>35103.463747306</v>
      </c>
      <c r="G43" s="169" t="n">
        <v>3539.59173180379</v>
      </c>
      <c r="H43" s="169" t="n">
        <v>14269.25984161</v>
      </c>
      <c r="I43" s="166" t="n">
        <v>3934.10441485917</v>
      </c>
      <c r="J43" s="166" t="n">
        <v>12449.9026481808</v>
      </c>
      <c r="K43" s="167" t="n">
        <v>102283.731173465</v>
      </c>
      <c r="L43" s="170" t="n">
        <f aca="false">SUM(C43:K43)</f>
        <v>247848.94821466</v>
      </c>
      <c r="M43" s="171" t="n">
        <f aca="false">(L43-L39)/L39</f>
        <v>0.149144555285821</v>
      </c>
      <c r="N43" s="181"/>
    </row>
    <row r="44" customFormat="false" ht="12.75" hidden="false" customHeight="false" outlineLevel="0" collapsed="false">
      <c r="B44" s="161" t="s">
        <v>173</v>
      </c>
      <c r="C44" s="169" t="n">
        <v>47375.7034130801</v>
      </c>
      <c r="D44" s="169" t="n">
        <v>19292.3343538512</v>
      </c>
      <c r="E44" s="169" t="n">
        <v>13643.3921579503</v>
      </c>
      <c r="F44" s="169" t="n">
        <v>36820.5015330302</v>
      </c>
      <c r="G44" s="169" t="n">
        <v>4009.67605052666</v>
      </c>
      <c r="H44" s="169" t="n">
        <v>15634.1985396587</v>
      </c>
      <c r="I44" s="166" t="n">
        <v>3301.09362562832</v>
      </c>
      <c r="J44" s="166" t="n">
        <v>11871.8496719926</v>
      </c>
      <c r="K44" s="167" t="n">
        <v>100726.978895078</v>
      </c>
      <c r="L44" s="170" t="n">
        <f aca="false">SUM(C44:K44)</f>
        <v>252675.728240796</v>
      </c>
      <c r="M44" s="171" t="n">
        <f aca="false">(L44-L40)/L40</f>
        <v>0.163438843594369</v>
      </c>
      <c r="N44" s="181"/>
    </row>
    <row r="45" customFormat="false" ht="12.75" hidden="false" customHeight="false" outlineLevel="0" collapsed="false">
      <c r="B45" s="161" t="s">
        <v>174</v>
      </c>
      <c r="C45" s="169" t="n">
        <v>46581.6477603753</v>
      </c>
      <c r="D45" s="169" t="n">
        <v>17987.4061757488</v>
      </c>
      <c r="E45" s="169" t="n">
        <v>14493.5748898924</v>
      </c>
      <c r="F45" s="169" t="n">
        <v>34822.2461603904</v>
      </c>
      <c r="G45" s="169" t="n">
        <v>4661.64724648023</v>
      </c>
      <c r="H45" s="169" t="n">
        <v>14216.7130338349</v>
      </c>
      <c r="I45" s="166" t="n">
        <v>4401.42504857984</v>
      </c>
      <c r="J45" s="166" t="n">
        <v>11884.1631333986</v>
      </c>
      <c r="K45" s="167" t="n">
        <v>100069.767592317</v>
      </c>
      <c r="L45" s="170" t="n">
        <f aca="false">SUM(C45:K45)</f>
        <v>249118.591041017</v>
      </c>
      <c r="M45" s="171" t="n">
        <f aca="false">(L45-L41)/L41</f>
        <v>0.137949974561355</v>
      </c>
      <c r="N45" s="181"/>
    </row>
    <row r="46" customFormat="false" ht="12.75" hidden="false" customHeight="false" outlineLevel="0" collapsed="false">
      <c r="B46" s="161" t="s">
        <v>175</v>
      </c>
      <c r="C46" s="162" t="n">
        <v>44363.7109997133</v>
      </c>
      <c r="D46" s="162" t="n">
        <v>19026.1579690474</v>
      </c>
      <c r="E46" s="162" t="n">
        <v>14890.0009406712</v>
      </c>
      <c r="F46" s="162" t="n">
        <v>32856.2011392337</v>
      </c>
      <c r="G46" s="162" t="n">
        <v>5000.73477239781</v>
      </c>
      <c r="H46" s="162" t="n">
        <v>20045.0091407081</v>
      </c>
      <c r="I46" s="163" t="n">
        <v>4118.30802074974</v>
      </c>
      <c r="J46" s="163" t="n">
        <v>11774.4658988868</v>
      </c>
      <c r="K46" s="155" t="n">
        <v>105345.020123081</v>
      </c>
      <c r="L46" s="164" t="n">
        <f aca="false">SUM(C46:K46)</f>
        <v>257419.609004489</v>
      </c>
      <c r="M46" s="165" t="n">
        <f aca="false">(L46-L42)/L42</f>
        <v>0.117353322043589</v>
      </c>
      <c r="N46" s="181"/>
    </row>
    <row r="47" customFormat="false" ht="12.75" hidden="false" customHeight="false" outlineLevel="0" collapsed="false">
      <c r="B47" s="161" t="s">
        <v>176</v>
      </c>
      <c r="C47" s="162" t="n">
        <v>50285.8979343919</v>
      </c>
      <c r="D47" s="162" t="n">
        <v>20082.6556949893</v>
      </c>
      <c r="E47" s="162" t="n">
        <v>15421.9944792048</v>
      </c>
      <c r="F47" s="162" t="n">
        <v>43501.7734645596</v>
      </c>
      <c r="G47" s="162" t="n">
        <v>4144.02232673508</v>
      </c>
      <c r="H47" s="162" t="n">
        <v>17139.6366425676</v>
      </c>
      <c r="I47" s="163" t="n">
        <v>5076.08428673821</v>
      </c>
      <c r="J47" s="163" t="n">
        <v>15389.2266367325</v>
      </c>
      <c r="K47" s="155" t="n">
        <v>114494.313758817</v>
      </c>
      <c r="L47" s="164" t="n">
        <f aca="false">SUM(C47:K47)</f>
        <v>285535.605224736</v>
      </c>
      <c r="M47" s="165" t="n">
        <f aca="false">(L47-L43)/L43</f>
        <v>0.152054940243021</v>
      </c>
      <c r="N47" s="181"/>
    </row>
    <row r="48" customFormat="false" ht="12.75" hidden="false" customHeight="false" outlineLevel="0" collapsed="false">
      <c r="B48" s="161" t="s">
        <v>177</v>
      </c>
      <c r="C48" s="162" t="n">
        <v>50870.6005636894</v>
      </c>
      <c r="D48" s="162" t="n">
        <v>19385.99998675</v>
      </c>
      <c r="E48" s="162" t="n">
        <v>14714.8154166267</v>
      </c>
      <c r="F48" s="162" t="n">
        <v>39995.6689019224</v>
      </c>
      <c r="G48" s="162" t="n">
        <v>3569.57375313982</v>
      </c>
      <c r="H48" s="162" t="n">
        <v>23975.4277849988</v>
      </c>
      <c r="I48" s="163" t="n">
        <v>4141.11175277595</v>
      </c>
      <c r="J48" s="163" t="n">
        <v>16132.3220865835</v>
      </c>
      <c r="K48" s="155" t="n">
        <v>114154.186245262</v>
      </c>
      <c r="L48" s="164" t="n">
        <f aca="false">SUM(C48:K48)</f>
        <v>286939.706491748</v>
      </c>
      <c r="M48" s="165" t="n">
        <f aca="false">(L48-L44)/L44</f>
        <v>0.135604549315077</v>
      </c>
      <c r="N48" s="181"/>
    </row>
    <row r="49" customFormat="false" ht="12.75" hidden="false" customHeight="false" outlineLevel="0" collapsed="false">
      <c r="B49" s="161" t="s">
        <v>178</v>
      </c>
      <c r="C49" s="162" t="n">
        <v>48789.1717319211</v>
      </c>
      <c r="D49" s="162" t="n">
        <v>20395.8252082133</v>
      </c>
      <c r="E49" s="162" t="n">
        <v>15440.5253204973</v>
      </c>
      <c r="F49" s="162" t="n">
        <v>35701.546621677</v>
      </c>
      <c r="G49" s="162" t="n">
        <v>3335.64342972728</v>
      </c>
      <c r="H49" s="162" t="n">
        <v>21629.9766577255</v>
      </c>
      <c r="I49" s="163" t="n">
        <v>5097.23021473612</v>
      </c>
      <c r="J49" s="163" t="n">
        <v>12981.1234972313</v>
      </c>
      <c r="K49" s="155" t="n">
        <v>108660.895777758</v>
      </c>
      <c r="L49" s="164" t="n">
        <f aca="false">SUM(C49:K49)</f>
        <v>272031.938459487</v>
      </c>
      <c r="M49" s="165" t="n">
        <f aca="false">(L49-L45)/L45</f>
        <v>0.091977669441368</v>
      </c>
      <c r="N49" s="181"/>
    </row>
    <row r="50" customFormat="false" ht="12.75" hidden="false" customHeight="false" outlineLevel="0" collapsed="false">
      <c r="B50" s="161" t="s">
        <v>179</v>
      </c>
      <c r="C50" s="169" t="n">
        <v>45655.7506660819</v>
      </c>
      <c r="D50" s="169" t="n">
        <v>27264.5432000896</v>
      </c>
      <c r="E50" s="169" t="n">
        <v>12839.1042932238</v>
      </c>
      <c r="F50" s="169" t="n">
        <v>41860.9973378057</v>
      </c>
      <c r="G50" s="169" t="n">
        <v>6078.68963020886</v>
      </c>
      <c r="H50" s="169" t="n">
        <v>21985.2862680711</v>
      </c>
      <c r="I50" s="166" t="n">
        <v>5224.61887602114</v>
      </c>
      <c r="J50" s="166" t="n">
        <v>15193.9210944248</v>
      </c>
      <c r="K50" s="167" t="n">
        <v>125925.133732885</v>
      </c>
      <c r="L50" s="170" t="n">
        <f aca="false">SUM(C50:K50)</f>
        <v>302028.045098811</v>
      </c>
      <c r="M50" s="171" t="n">
        <f aca="false">(L50-L46)/L46</f>
        <v>0.173290746057905</v>
      </c>
      <c r="N50" s="181"/>
    </row>
    <row r="51" customFormat="false" ht="12.75" hidden="false" customHeight="false" outlineLevel="0" collapsed="false">
      <c r="B51" s="161" t="s">
        <v>180</v>
      </c>
      <c r="C51" s="169" t="n">
        <v>55659.6808775533</v>
      </c>
      <c r="D51" s="169" t="n">
        <v>19898.7374615977</v>
      </c>
      <c r="E51" s="169" t="n">
        <v>15832.2827524474</v>
      </c>
      <c r="F51" s="169" t="n">
        <v>39122.8168243033</v>
      </c>
      <c r="G51" s="169" t="n">
        <v>6444.8781285185</v>
      </c>
      <c r="H51" s="169" t="n">
        <v>21952.0629317013</v>
      </c>
      <c r="I51" s="166" t="n">
        <v>4390.45524693176</v>
      </c>
      <c r="J51" s="166" t="n">
        <v>13808.3784507454</v>
      </c>
      <c r="K51" s="167" t="n">
        <v>117709.121146891</v>
      </c>
      <c r="L51" s="170" t="n">
        <f aca="false">SUM(C51:K51)</f>
        <v>294818.41382069</v>
      </c>
      <c r="M51" s="171" t="n">
        <f aca="false">(L51-L47)/L47</f>
        <v>0.0325101613462449</v>
      </c>
      <c r="N51" s="181"/>
    </row>
    <row r="52" customFormat="false" ht="12.75" hidden="false" customHeight="false" outlineLevel="0" collapsed="false">
      <c r="B52" s="161" t="s">
        <v>181</v>
      </c>
      <c r="C52" s="169" t="n">
        <v>54342.6040351033</v>
      </c>
      <c r="D52" s="169" t="n">
        <v>24249.9674180297</v>
      </c>
      <c r="E52" s="169" t="n">
        <v>12870.2331689726</v>
      </c>
      <c r="F52" s="169" t="n">
        <v>40115.4292707534</v>
      </c>
      <c r="G52" s="169" t="n">
        <v>3692.22850657834</v>
      </c>
      <c r="H52" s="169" t="n">
        <v>21608.4128232634</v>
      </c>
      <c r="I52" s="166" t="n">
        <v>3884.91163610817</v>
      </c>
      <c r="J52" s="166" t="n">
        <v>12969.2874870828</v>
      </c>
      <c r="K52" s="167" t="n">
        <v>118033.951746887</v>
      </c>
      <c r="L52" s="170" t="n">
        <f aca="false">SUM(C52:K52)</f>
        <v>291767.026092778</v>
      </c>
      <c r="M52" s="171" t="n">
        <f aca="false">(L52-L48)/L48</f>
        <v>0.0168234632287429</v>
      </c>
      <c r="N52" s="181"/>
    </row>
    <row r="53" customFormat="false" ht="12.75" hidden="false" customHeight="false" outlineLevel="0" collapsed="false">
      <c r="B53" s="161" t="s">
        <v>182</v>
      </c>
      <c r="C53" s="169" t="n">
        <v>51164.6227682026</v>
      </c>
      <c r="D53" s="169" t="n">
        <v>24514.541109283</v>
      </c>
      <c r="E53" s="169" t="n">
        <v>16402.1448273562</v>
      </c>
      <c r="F53" s="169" t="n">
        <v>40730.2771505802</v>
      </c>
      <c r="G53" s="169" t="n">
        <v>3767.74059869431</v>
      </c>
      <c r="H53" s="169" t="n">
        <v>19377.3563759643</v>
      </c>
      <c r="I53" s="166" t="n">
        <v>4201.91231193891</v>
      </c>
      <c r="J53" s="166" t="n">
        <v>14264.7557717696</v>
      </c>
      <c r="K53" s="167" t="n">
        <v>119643.853533737</v>
      </c>
      <c r="L53" s="170" t="n">
        <f aca="false">SUM(C53:K53)</f>
        <v>294067.204447526</v>
      </c>
      <c r="M53" s="171" t="n">
        <f aca="false">(L53-L49)/L49</f>
        <v>0.0810024959305319</v>
      </c>
      <c r="N53" s="181"/>
    </row>
    <row r="54" customFormat="false" ht="12.75" hidden="false" customHeight="false" outlineLevel="0" collapsed="false">
      <c r="B54" s="161" t="s">
        <v>183</v>
      </c>
      <c r="C54" s="162" t="n">
        <v>60699.1768127115</v>
      </c>
      <c r="D54" s="162" t="n">
        <v>27066.0214647282</v>
      </c>
      <c r="E54" s="162" t="n">
        <v>21609.7639421125</v>
      </c>
      <c r="F54" s="162" t="n">
        <v>42308.2073220277</v>
      </c>
      <c r="G54" s="162" t="n">
        <v>6563.11203917802</v>
      </c>
      <c r="H54" s="162" t="n">
        <v>24672.3002058494</v>
      </c>
      <c r="I54" s="163" t="n">
        <v>4885.1326374838</v>
      </c>
      <c r="J54" s="163" t="n">
        <v>14630.234060121</v>
      </c>
      <c r="K54" s="155" t="n">
        <v>134584.398703629</v>
      </c>
      <c r="L54" s="164" t="n">
        <f aca="false">SUM(C54:K54)</f>
        <v>337018.347187841</v>
      </c>
      <c r="M54" s="165" t="n">
        <f aca="false">(L54-L50)/L50</f>
        <v>0.115851168978636</v>
      </c>
      <c r="N54" s="181"/>
    </row>
    <row r="55" customFormat="false" ht="12.75" hidden="false" customHeight="false" outlineLevel="0" collapsed="false">
      <c r="B55" s="161" t="s">
        <v>184</v>
      </c>
      <c r="C55" s="162" t="n">
        <v>46849.6960669488</v>
      </c>
      <c r="D55" s="162" t="n">
        <v>29122.9162709315</v>
      </c>
      <c r="E55" s="162" t="n">
        <v>20651.2593520643</v>
      </c>
      <c r="F55" s="162" t="n">
        <v>40986.3652229855</v>
      </c>
      <c r="G55" s="162" t="n">
        <v>4985.41235410853</v>
      </c>
      <c r="H55" s="162" t="n">
        <v>19366.3654288772</v>
      </c>
      <c r="I55" s="163" t="n">
        <v>5768.14978938894</v>
      </c>
      <c r="J55" s="163" t="n">
        <v>13802.9143067348</v>
      </c>
      <c r="K55" s="155" t="n">
        <v>124976.524229194</v>
      </c>
      <c r="L55" s="164" t="n">
        <f aca="false">SUM(C55:K55)</f>
        <v>306509.603021233</v>
      </c>
      <c r="M55" s="165" t="n">
        <f aca="false">(L55-L51)/L51</f>
        <v>0.0396555596681763</v>
      </c>
      <c r="N55" s="181"/>
    </row>
    <row r="56" customFormat="false" ht="12.75" hidden="false" customHeight="false" outlineLevel="0" collapsed="false">
      <c r="B56" s="161" t="s">
        <v>185</v>
      </c>
      <c r="C56" s="162" t="n">
        <v>50182.2806102388</v>
      </c>
      <c r="D56" s="162" t="n">
        <v>24320.686818644</v>
      </c>
      <c r="E56" s="162" t="n">
        <v>16545.3570680126</v>
      </c>
      <c r="F56" s="162" t="n">
        <v>43434.0826372705</v>
      </c>
      <c r="G56" s="162" t="n">
        <v>5706.25395334494</v>
      </c>
      <c r="H56" s="162" t="n">
        <v>20750.3404150342</v>
      </c>
      <c r="I56" s="163" t="n">
        <v>6201.79620521357</v>
      </c>
      <c r="J56" s="163" t="n">
        <v>16581.4109915278</v>
      </c>
      <c r="K56" s="155" t="n">
        <v>120915.295094053</v>
      </c>
      <c r="L56" s="164" t="n">
        <f aca="false">SUM(C56:K56)</f>
        <v>304637.503793339</v>
      </c>
      <c r="M56" s="165" t="n">
        <f aca="false">(L56-L52)/L52</f>
        <v>0.0441121735821791</v>
      </c>
      <c r="N56" s="181"/>
    </row>
    <row r="57" customFormat="false" ht="12.75" hidden="false" customHeight="false" outlineLevel="0" collapsed="false">
      <c r="B57" s="161" t="s">
        <v>186</v>
      </c>
      <c r="C57" s="162" t="n">
        <v>49365.0782779743</v>
      </c>
      <c r="D57" s="162" t="n">
        <v>23121.5100186962</v>
      </c>
      <c r="E57" s="162" t="n">
        <v>19506.5233798105</v>
      </c>
      <c r="F57" s="162" t="n">
        <v>35525.9984302526</v>
      </c>
      <c r="G57" s="162" t="n">
        <v>5559.42838136851</v>
      </c>
      <c r="H57" s="162" t="n">
        <v>18093.9587362392</v>
      </c>
      <c r="I57" s="163" t="n">
        <v>3839.9339889137</v>
      </c>
      <c r="J57" s="163" t="n">
        <v>13741.6001134313</v>
      </c>
      <c r="K57" s="155" t="n">
        <v>125758.307453223</v>
      </c>
      <c r="L57" s="164" t="n">
        <f aca="false">SUM(C57:K57)</f>
        <v>294512.338779909</v>
      </c>
      <c r="M57" s="165" t="n">
        <f aca="false">(L57-L53)/L53</f>
        <v>0.0015137163398376</v>
      </c>
      <c r="N57" s="181"/>
    </row>
    <row r="58" customFormat="false" ht="12.75" hidden="false" customHeight="false" outlineLevel="0" collapsed="false">
      <c r="B58" s="161" t="s">
        <v>187</v>
      </c>
      <c r="C58" s="169" t="n">
        <v>53801.239042592</v>
      </c>
      <c r="D58" s="169" t="n">
        <v>28727.0000305066</v>
      </c>
      <c r="E58" s="169" t="n">
        <v>15386.9111234049</v>
      </c>
      <c r="F58" s="169" t="n">
        <v>39630.3187217043</v>
      </c>
      <c r="G58" s="169" t="n">
        <v>3756.00582980714</v>
      </c>
      <c r="H58" s="169" t="n">
        <v>18316.464512244</v>
      </c>
      <c r="I58" s="166" t="n">
        <v>5300.68767990743</v>
      </c>
      <c r="J58" s="166" t="n">
        <v>13921.6021919978</v>
      </c>
      <c r="K58" s="167" t="n">
        <v>118355.485915645</v>
      </c>
      <c r="L58" s="170" t="n">
        <f aca="false">SUM(C58:K58)</f>
        <v>297195.71504781</v>
      </c>
      <c r="M58" s="171" t="n">
        <f aca="false">(L58-L54)/L54</f>
        <v>-0.118161614856641</v>
      </c>
    </row>
    <row r="59" customFormat="false" ht="12.75" hidden="false" customHeight="false" outlineLevel="0" collapsed="false">
      <c r="A59" s="173"/>
      <c r="B59" s="161" t="s">
        <v>188</v>
      </c>
      <c r="C59" s="169" t="n">
        <v>40591.0352141439</v>
      </c>
      <c r="D59" s="169" t="n">
        <v>23380.4484149732</v>
      </c>
      <c r="E59" s="169" t="n">
        <v>14694.2028297261</v>
      </c>
      <c r="F59" s="169" t="n">
        <v>38414.8128011855</v>
      </c>
      <c r="G59" s="169" t="n">
        <v>4566.48870535771</v>
      </c>
      <c r="H59" s="169" t="n">
        <v>17083.4038651901</v>
      </c>
      <c r="I59" s="166" t="n">
        <v>5482.95234428375</v>
      </c>
      <c r="J59" s="166" t="n">
        <v>14739.6363687829</v>
      </c>
      <c r="K59" s="167" t="n">
        <v>105587.202677279</v>
      </c>
      <c r="L59" s="170" t="n">
        <f aca="false">SUM(C59:K59)</f>
        <v>264540.183220922</v>
      </c>
      <c r="M59" s="171" t="n">
        <f aca="false">(L59-L55)/L55</f>
        <v>-0.136926932750632</v>
      </c>
    </row>
    <row r="60" customFormat="false" ht="13.5" hidden="false" customHeight="true" outlineLevel="0" collapsed="false">
      <c r="A60" s="173"/>
      <c r="B60" s="161" t="s">
        <v>189</v>
      </c>
      <c r="C60" s="169" t="n">
        <v>37994.7719660378</v>
      </c>
      <c r="D60" s="169" t="n">
        <v>23065.5508301236</v>
      </c>
      <c r="E60" s="169" t="n">
        <v>13800.1234803241</v>
      </c>
      <c r="F60" s="169" t="n">
        <v>35161.7289546809</v>
      </c>
      <c r="G60" s="169" t="n">
        <v>3301.7865471694</v>
      </c>
      <c r="H60" s="169" t="n">
        <v>16426.6185657788</v>
      </c>
      <c r="I60" s="166" t="n">
        <v>7549.69317031976</v>
      </c>
      <c r="J60" s="166" t="n">
        <v>13248.7225754997</v>
      </c>
      <c r="K60" s="167" t="n">
        <v>119943.973215504</v>
      </c>
      <c r="L60" s="170" t="n">
        <f aca="false">SUM(C60:K60)</f>
        <v>270492.969305438</v>
      </c>
      <c r="M60" s="171" t="n">
        <f aca="false">(L60-L56)/L56</f>
        <v>-0.112082504822073</v>
      </c>
      <c r="N60" s="181"/>
    </row>
    <row r="61" customFormat="false" ht="12.75" hidden="false" customHeight="false" outlineLevel="0" collapsed="false">
      <c r="A61" s="173"/>
      <c r="B61" s="161" t="s">
        <v>190</v>
      </c>
      <c r="C61" s="169" t="n">
        <v>39404.760983</v>
      </c>
      <c r="D61" s="169" t="n">
        <v>21743.2914243966</v>
      </c>
      <c r="E61" s="169" t="n">
        <v>14052.7203235449</v>
      </c>
      <c r="F61" s="169" t="n">
        <v>28865.0946342119</v>
      </c>
      <c r="G61" s="169" t="n">
        <v>5285.18844966575</v>
      </c>
      <c r="H61" s="169" t="n">
        <v>11730.311076787</v>
      </c>
      <c r="I61" s="166" t="n">
        <v>3498.85246048906</v>
      </c>
      <c r="J61" s="166" t="n">
        <v>12963.3648144547</v>
      </c>
      <c r="K61" s="167" t="n">
        <v>100375.489709571</v>
      </c>
      <c r="L61" s="170" t="n">
        <f aca="false">SUM(C61:K61)</f>
        <v>237919.073876121</v>
      </c>
      <c r="M61" s="171" t="n">
        <f aca="false">(L61-L57)/L57</f>
        <v>-0.192159232235363</v>
      </c>
      <c r="N61" s="181"/>
    </row>
    <row r="62" customFormat="false" ht="12.75" hidden="false" customHeight="false" outlineLevel="0" collapsed="false">
      <c r="A62" s="173"/>
      <c r="B62" s="161" t="s">
        <v>191</v>
      </c>
      <c r="C62" s="162" t="n">
        <v>34979.5186664507</v>
      </c>
      <c r="D62" s="162" t="n">
        <v>20260.1341845478</v>
      </c>
      <c r="E62" s="162" t="n">
        <v>15260.2970532417</v>
      </c>
      <c r="F62" s="162" t="n">
        <v>21123.6201054784</v>
      </c>
      <c r="G62" s="162" t="n">
        <v>4864.48169177523</v>
      </c>
      <c r="H62" s="162" t="n">
        <v>9497.41869798276</v>
      </c>
      <c r="I62" s="163" t="n">
        <v>5159.17588576272</v>
      </c>
      <c r="J62" s="163" t="n">
        <v>9851.46502438696</v>
      </c>
      <c r="K62" s="155" t="n">
        <v>88719.2095739642</v>
      </c>
      <c r="L62" s="164" t="n">
        <f aca="false">SUM(C62:K62)</f>
        <v>209715.32088359</v>
      </c>
      <c r="M62" s="165" t="n">
        <f aca="false">(L62-L58)/L58</f>
        <v>-0.294352811076519</v>
      </c>
      <c r="N62" s="181"/>
    </row>
    <row r="63" customFormat="false" ht="12.75" hidden="false" customHeight="false" outlineLevel="0" collapsed="false">
      <c r="A63" s="173"/>
      <c r="B63" s="161" t="s">
        <v>192</v>
      </c>
      <c r="C63" s="162" t="n">
        <v>30713.5307064616</v>
      </c>
      <c r="D63" s="162" t="n">
        <v>20468.1332003548</v>
      </c>
      <c r="E63" s="162" t="n">
        <v>13726.3290564373</v>
      </c>
      <c r="F63" s="162" t="n">
        <v>25850.2648984268</v>
      </c>
      <c r="G63" s="162" t="n">
        <v>4844.90218516126</v>
      </c>
      <c r="H63" s="162" t="n">
        <v>11362.3908965282</v>
      </c>
      <c r="I63" s="163" t="n">
        <v>3235.0109147164</v>
      </c>
      <c r="J63" s="163" t="n">
        <v>11673.7520854246</v>
      </c>
      <c r="K63" s="155" t="n">
        <v>93497.37741556</v>
      </c>
      <c r="L63" s="164" t="n">
        <f aca="false">SUM(C63:K63)</f>
        <v>215371.691359071</v>
      </c>
      <c r="M63" s="165" t="n">
        <f aca="false">(L63-L59)/L59</f>
        <v>-0.185863982035538</v>
      </c>
      <c r="N63" s="181"/>
    </row>
    <row r="64" customFormat="false" ht="12.75" hidden="false" customHeight="false" outlineLevel="0" collapsed="false">
      <c r="B64" s="161" t="s">
        <v>193</v>
      </c>
      <c r="C64" s="162" t="n">
        <v>35964.8986443165</v>
      </c>
      <c r="D64" s="162" t="n">
        <v>20922.8025414051</v>
      </c>
      <c r="E64" s="162" t="n">
        <v>13155.7653263874</v>
      </c>
      <c r="F64" s="162" t="n">
        <v>26174.6288408771</v>
      </c>
      <c r="G64" s="162" t="n">
        <v>6062.55729943485</v>
      </c>
      <c r="H64" s="162" t="n">
        <v>14649.8844615398</v>
      </c>
      <c r="I64" s="163" t="n">
        <v>3972.31209537447</v>
      </c>
      <c r="J64" s="163" t="n">
        <v>11082.5201316039</v>
      </c>
      <c r="K64" s="155" t="n">
        <v>93101.1695086856</v>
      </c>
      <c r="L64" s="164" t="n">
        <f aca="false">SUM(C64:K64)</f>
        <v>225086.538849625</v>
      </c>
      <c r="M64" s="165" t="n">
        <f aca="false">(L64-L60)/L60</f>
        <v>-0.167865473814001</v>
      </c>
      <c r="N64" s="181"/>
    </row>
    <row r="65" customFormat="false" ht="12.75" hidden="false" customHeight="false" outlineLevel="0" collapsed="false">
      <c r="B65" s="161" t="s">
        <v>194</v>
      </c>
      <c r="C65" s="162" t="n">
        <v>36800.1992084839</v>
      </c>
      <c r="D65" s="162" t="n">
        <v>17992.8284446924</v>
      </c>
      <c r="E65" s="162" t="n">
        <v>13123.4306359336</v>
      </c>
      <c r="F65" s="162" t="n">
        <v>22639.9049611413</v>
      </c>
      <c r="G65" s="162" t="n">
        <v>4798.29564062866</v>
      </c>
      <c r="H65" s="162" t="n">
        <v>13099.6226108393</v>
      </c>
      <c r="I65" s="163" t="n">
        <v>3210.27392814641</v>
      </c>
      <c r="J65" s="163" t="n">
        <v>12389.8932933665</v>
      </c>
      <c r="K65" s="155" t="n">
        <v>91040.0862533538</v>
      </c>
      <c r="L65" s="164" t="n">
        <f aca="false">SUM(C65:K65)</f>
        <v>215094.534976586</v>
      </c>
      <c r="M65" s="165" t="n">
        <f aca="false">(L65-L61)/L61</f>
        <v>-0.0959340439910203</v>
      </c>
      <c r="N65" s="181"/>
    </row>
    <row r="66" customFormat="false" ht="12.75" hidden="false" customHeight="false" outlineLevel="0" collapsed="false">
      <c r="B66" s="161" t="str">
        <f aca="false">EXPT_TN!B66</f>
        <v>2010:1</v>
      </c>
      <c r="C66" s="169" t="n">
        <v>26251.1959136362</v>
      </c>
      <c r="D66" s="169" t="n">
        <v>16316.2688727928</v>
      </c>
      <c r="E66" s="169" t="n">
        <v>10451.0647206021</v>
      </c>
      <c r="F66" s="169" t="n">
        <v>21734.2423312698</v>
      </c>
      <c r="G66" s="169" t="n">
        <v>3130.16452077421</v>
      </c>
      <c r="H66" s="169" t="n">
        <v>9356.11444942369</v>
      </c>
      <c r="I66" s="166" t="n">
        <v>5686.1026267789</v>
      </c>
      <c r="J66" s="166" t="n">
        <v>10966.4655972952</v>
      </c>
      <c r="K66" s="167" t="n">
        <v>84184.6184579504</v>
      </c>
      <c r="L66" s="170" t="n">
        <f aca="false">SUM(C66:K66)</f>
        <v>188076.237490523</v>
      </c>
      <c r="M66" s="171" t="n">
        <f aca="false">(L66-L62)/L62</f>
        <v>-0.103183130836105</v>
      </c>
      <c r="N66" s="181"/>
    </row>
    <row r="67" customFormat="false" ht="12.75" hidden="false" customHeight="false" outlineLevel="0" collapsed="false">
      <c r="B67" s="161" t="str">
        <f aca="false">EXPT_TN!B67</f>
        <v>2010:2</v>
      </c>
      <c r="C67" s="169" t="n">
        <v>32388.1801211126</v>
      </c>
      <c r="D67" s="169" t="n">
        <v>18902.3693438509</v>
      </c>
      <c r="E67" s="169" t="n">
        <v>8774.40090934834</v>
      </c>
      <c r="F67" s="169" t="n">
        <v>21539.0768694053</v>
      </c>
      <c r="G67" s="169" t="n">
        <v>4005.28886636102</v>
      </c>
      <c r="H67" s="169" t="n">
        <v>10165.2006901196</v>
      </c>
      <c r="I67" s="166" t="n">
        <v>4976.96145467705</v>
      </c>
      <c r="J67" s="166" t="n">
        <v>9801.91683274819</v>
      </c>
      <c r="K67" s="167" t="n">
        <v>91986.7168076059</v>
      </c>
      <c r="L67" s="170" t="n">
        <f aca="false">SUM(C67:K67)</f>
        <v>202540.111895229</v>
      </c>
      <c r="M67" s="171" t="n">
        <f aca="false">(L67-L63)/L63</f>
        <v>-0.0595787653561627</v>
      </c>
      <c r="N67" s="181"/>
    </row>
    <row r="68" customFormat="false" ht="12.75" hidden="false" customHeight="false" outlineLevel="0" collapsed="false">
      <c r="B68" s="161" t="str">
        <f aca="false">EXPT_TN!B68</f>
        <v>2010:3</v>
      </c>
      <c r="C68" s="169" t="n">
        <v>31725.2189157591</v>
      </c>
      <c r="D68" s="169" t="n">
        <v>15668.8938041163</v>
      </c>
      <c r="E68" s="169" t="n">
        <v>10223.6728782546</v>
      </c>
      <c r="F68" s="169" t="n">
        <v>23797.3110089274</v>
      </c>
      <c r="G68" s="169" t="n">
        <v>3915.96819724779</v>
      </c>
      <c r="H68" s="169" t="n">
        <v>10683.4553422957</v>
      </c>
      <c r="I68" s="166" t="n">
        <v>5234.77430861621</v>
      </c>
      <c r="J68" s="166" t="n">
        <v>9312.53139618797</v>
      </c>
      <c r="K68" s="167" t="n">
        <v>86632.9394839354</v>
      </c>
      <c r="L68" s="170" t="n">
        <f aca="false">SUM(C68:K68)</f>
        <v>197194.765335341</v>
      </c>
      <c r="M68" s="171" t="n">
        <f aca="false">(L68-L64)/L64</f>
        <v>-0.123915777713024</v>
      </c>
      <c r="N68" s="181"/>
    </row>
    <row r="69" customFormat="false" ht="12.75" hidden="false" customHeight="false" outlineLevel="0" collapsed="false">
      <c r="B69" s="161" t="str">
        <f aca="false">EXPT_TN!B69</f>
        <v>2010:4</v>
      </c>
      <c r="C69" s="169" t="n">
        <v>30716.9946257122</v>
      </c>
      <c r="D69" s="169" t="n">
        <v>17670.99348924</v>
      </c>
      <c r="E69" s="169" t="n">
        <v>8418.96881379498</v>
      </c>
      <c r="F69" s="169" t="n">
        <v>20709.3364214021</v>
      </c>
      <c r="G69" s="169" t="n">
        <v>3313.13788361699</v>
      </c>
      <c r="H69" s="169" t="n">
        <v>11978.6839210479</v>
      </c>
      <c r="I69" s="166" t="n">
        <v>4901.26837892784</v>
      </c>
      <c r="J69" s="166" t="n">
        <v>8937.98849216379</v>
      </c>
      <c r="K69" s="167" t="n">
        <v>75216.6779979264</v>
      </c>
      <c r="L69" s="170" t="n">
        <f aca="false">SUM(C69:K69)</f>
        <v>181864.050023832</v>
      </c>
      <c r="M69" s="171" t="n">
        <f aca="false">(L69-L65)/L65</f>
        <v>-0.154492465168262</v>
      </c>
    </row>
    <row r="70" customFormat="false" ht="12.75" hidden="false" customHeight="false" outlineLevel="0" collapsed="false">
      <c r="B70" s="161" t="str">
        <f aca="false">EXPT_TN!B70</f>
        <v>2011:1</v>
      </c>
      <c r="C70" s="162" t="n">
        <v>28654.2594667876</v>
      </c>
      <c r="D70" s="162" t="n">
        <v>18618.9442361019</v>
      </c>
      <c r="E70" s="162" t="n">
        <v>11490.7076443927</v>
      </c>
      <c r="F70" s="162" t="n">
        <v>20292.4667553548</v>
      </c>
      <c r="G70" s="162" t="n">
        <v>3784.01812870075</v>
      </c>
      <c r="H70" s="162" t="n">
        <v>10823.6646557506</v>
      </c>
      <c r="I70" s="163" t="n">
        <v>3873.40662849551</v>
      </c>
      <c r="J70" s="163" t="n">
        <v>9782.14585672971</v>
      </c>
      <c r="K70" s="155" t="n">
        <v>81295.7878886085</v>
      </c>
      <c r="L70" s="164" t="n">
        <f aca="false">SUM(C70:K70)</f>
        <v>188615.401260922</v>
      </c>
      <c r="M70" s="165" t="n">
        <f aca="false">(L70-L66)/L66</f>
        <v>0.00286672988354487</v>
      </c>
    </row>
    <row r="71" customFormat="false" ht="12.75" hidden="false" customHeight="false" outlineLevel="0" collapsed="false">
      <c r="B71" s="161" t="str">
        <f aca="false">EXPT_TN!B71</f>
        <v>2011:2</v>
      </c>
      <c r="C71" s="162" t="n">
        <v>29184.899917949</v>
      </c>
      <c r="D71" s="162" t="n">
        <v>19388.6432686579</v>
      </c>
      <c r="E71" s="162" t="n">
        <v>12034.5618343984</v>
      </c>
      <c r="F71" s="162" t="n">
        <v>21511.4962191338</v>
      </c>
      <c r="G71" s="162" t="n">
        <v>3868.34995094135</v>
      </c>
      <c r="H71" s="162" t="n">
        <v>10803.2340298838</v>
      </c>
      <c r="I71" s="163" t="n">
        <v>6186.05462698482</v>
      </c>
      <c r="J71" s="163" t="n">
        <v>9283.11906236382</v>
      </c>
      <c r="K71" s="155" t="n">
        <v>88075.2462386368</v>
      </c>
      <c r="L71" s="164" t="n">
        <f aca="false">SUM(C71:K71)</f>
        <v>200335.60514895</v>
      </c>
      <c r="M71" s="165" t="n">
        <f aca="false">(L71-L67)/L67</f>
        <v>-0.0108842970691135</v>
      </c>
    </row>
    <row r="72" customFormat="false" ht="12.75" hidden="false" customHeight="false" outlineLevel="0" collapsed="false">
      <c r="B72" s="161" t="str">
        <f aca="false">EXPT_TN!B72</f>
        <v>2011:3</v>
      </c>
      <c r="C72" s="162" t="n">
        <v>32655.6618017078</v>
      </c>
      <c r="D72" s="162" t="n">
        <v>18205.5970799609</v>
      </c>
      <c r="E72" s="162" t="n">
        <v>10248.3473257237</v>
      </c>
      <c r="F72" s="162" t="n">
        <v>21005.4415262221</v>
      </c>
      <c r="G72" s="162" t="n">
        <v>4868.38723618564</v>
      </c>
      <c r="H72" s="162" t="n">
        <v>8639.24619571691</v>
      </c>
      <c r="I72" s="163" t="n">
        <v>2742.22327638749</v>
      </c>
      <c r="J72" s="163" t="n">
        <v>9953.41094650374</v>
      </c>
      <c r="K72" s="155" t="n">
        <v>72899.8551171618</v>
      </c>
      <c r="L72" s="164" t="n">
        <f aca="false">SUM(C72:K72)</f>
        <v>181218.17050557</v>
      </c>
      <c r="M72" s="165" t="n">
        <f aca="false">(L72-L68)/L68</f>
        <v>-0.0810193658163365</v>
      </c>
    </row>
    <row r="73" customFormat="false" ht="12.75" hidden="false" customHeight="false" outlineLevel="0" collapsed="false">
      <c r="B73" s="161" t="str">
        <f aca="false">EXPT_TN!B73</f>
        <v>2011:4</v>
      </c>
      <c r="C73" s="162" t="n">
        <v>29749.6529929245</v>
      </c>
      <c r="D73" s="162" t="n">
        <v>17833.3127522793</v>
      </c>
      <c r="E73" s="162" t="n">
        <v>9191.49410648529</v>
      </c>
      <c r="F73" s="162" t="n">
        <v>19581.3238481071</v>
      </c>
      <c r="G73" s="162" t="n">
        <v>5455.98338917227</v>
      </c>
      <c r="H73" s="162" t="n">
        <v>9361.15809164871</v>
      </c>
      <c r="I73" s="163" t="n">
        <v>2914.14893313217</v>
      </c>
      <c r="J73" s="163" t="n">
        <v>7967.86344619792</v>
      </c>
      <c r="K73" s="155" t="n">
        <v>76753.3886751516</v>
      </c>
      <c r="L73" s="164" t="n">
        <f aca="false">SUM(C73:K73)</f>
        <v>178808.326235099</v>
      </c>
      <c r="M73" s="165" t="n">
        <f aca="false">(L73-L69)/L69</f>
        <v>-0.016802242050218</v>
      </c>
    </row>
    <row r="74" customFormat="false" ht="12.75" hidden="false" customHeight="true" outlineLevel="0" collapsed="false">
      <c r="B74" s="161" t="str">
        <f aca="false">EXPT_VL!B74</f>
        <v>2012:1</v>
      </c>
      <c r="C74" s="169" t="n">
        <v>26638.5088780332</v>
      </c>
      <c r="D74" s="169" t="n">
        <v>15395.2831570814</v>
      </c>
      <c r="E74" s="169" t="n">
        <v>6089.98046325306</v>
      </c>
      <c r="F74" s="169" t="n">
        <v>19405.2878366027</v>
      </c>
      <c r="G74" s="169" t="n">
        <v>2949.43317896453</v>
      </c>
      <c r="H74" s="169" t="n">
        <v>7449.21099533785</v>
      </c>
      <c r="I74" s="166" t="n">
        <v>2247.24465989091</v>
      </c>
      <c r="J74" s="166" t="n">
        <v>6410.91617140125</v>
      </c>
      <c r="K74" s="167" t="n">
        <v>75428.2715152352</v>
      </c>
      <c r="L74" s="170" t="n">
        <f aca="false">SUM(C74:K74)</f>
        <v>162014.1368558</v>
      </c>
      <c r="M74" s="171" t="n">
        <f aca="false">(L74-L70)/L70</f>
        <v>-0.141034423632898</v>
      </c>
    </row>
    <row r="75" customFormat="false" ht="12.75" hidden="false" customHeight="false" outlineLevel="0" collapsed="false">
      <c r="B75" s="161" t="str">
        <f aca="false">EXPT_VL!B75</f>
        <v>2012:2</v>
      </c>
      <c r="C75" s="169" t="n">
        <v>23957.9360038203</v>
      </c>
      <c r="D75" s="169" t="n">
        <v>14769.7581407639</v>
      </c>
      <c r="E75" s="169" t="n">
        <v>6850.61155493046</v>
      </c>
      <c r="F75" s="169" t="n">
        <v>17497.4075598311</v>
      </c>
      <c r="G75" s="169" t="n">
        <v>2583.42133770793</v>
      </c>
      <c r="H75" s="169" t="n">
        <v>6042.88270564483</v>
      </c>
      <c r="I75" s="166" t="n">
        <v>3334.67287418712</v>
      </c>
      <c r="J75" s="166" t="n">
        <v>7363.02184521652</v>
      </c>
      <c r="K75" s="167" t="n">
        <v>69339.435779774</v>
      </c>
      <c r="L75" s="170" t="n">
        <f aca="false">SUM(C75:K75)</f>
        <v>151739.147801876</v>
      </c>
      <c r="M75" s="171" t="n">
        <f aca="false">(L75-L71)/L71</f>
        <v>-0.242575239238886</v>
      </c>
    </row>
    <row r="76" customFormat="false" ht="12.75" hidden="false" customHeight="true" outlineLevel="0" collapsed="false">
      <c r="B76" s="161" t="str">
        <f aca="false">EXPT_VL!B76</f>
        <v>2012:3</v>
      </c>
      <c r="C76" s="169" t="n">
        <v>23023.974412487</v>
      </c>
      <c r="D76" s="169" t="n">
        <v>12503.9997972545</v>
      </c>
      <c r="E76" s="169" t="n">
        <v>7434.48331107443</v>
      </c>
      <c r="F76" s="169" t="n">
        <v>17159.535754361</v>
      </c>
      <c r="G76" s="169" t="n">
        <v>4339.62745744677</v>
      </c>
      <c r="H76" s="169" t="n">
        <v>6579.52250373322</v>
      </c>
      <c r="I76" s="166" t="n">
        <v>3763.13889766059</v>
      </c>
      <c r="J76" s="166" t="n">
        <v>9120.74490333897</v>
      </c>
      <c r="K76" s="167" t="n">
        <v>66398.5732003245</v>
      </c>
      <c r="L76" s="170" t="n">
        <f aca="false">SUM(C76:K76)</f>
        <v>150323.600237681</v>
      </c>
      <c r="M76" s="171" t="n">
        <f aca="false">(L76-L72)/L72</f>
        <v>-0.170482740123123</v>
      </c>
    </row>
    <row r="77" customFormat="false" ht="12.75" hidden="false" customHeight="false" outlineLevel="0" collapsed="false">
      <c r="B77" s="161" t="str">
        <f aca="false">EXPT_VL!B77</f>
        <v>2012:4</v>
      </c>
      <c r="C77" s="169" t="n">
        <v>24042.4221508211</v>
      </c>
      <c r="D77" s="169" t="n">
        <v>13264.3027439002</v>
      </c>
      <c r="E77" s="169" t="n">
        <v>7303.79483074205</v>
      </c>
      <c r="F77" s="169" t="n">
        <v>15948.0695951338</v>
      </c>
      <c r="G77" s="169" t="n">
        <v>3500.34818988078</v>
      </c>
      <c r="H77" s="169" t="n">
        <v>7467.24804028409</v>
      </c>
      <c r="I77" s="166" t="n">
        <v>3395.29955226138</v>
      </c>
      <c r="J77" s="166" t="n">
        <v>6851.78653210206</v>
      </c>
      <c r="K77" s="167" t="n">
        <v>64784.3653346975</v>
      </c>
      <c r="L77" s="170" t="n">
        <f aca="false">SUM(C77:K77)</f>
        <v>146557.636969823</v>
      </c>
      <c r="M77" s="171" t="n">
        <f aca="false">(L77-L73)/L73</f>
        <v>-0.180364583374447</v>
      </c>
    </row>
    <row r="78" customFormat="false" ht="12.75" hidden="false" customHeight="false" outlineLevel="0" collapsed="false">
      <c r="B78" s="161" t="str">
        <f aca="false">EXPT_VL!B78</f>
        <v>2013:1</v>
      </c>
      <c r="C78" s="162" t="n">
        <v>19580.6952738797</v>
      </c>
      <c r="D78" s="162" t="n">
        <v>10403.673178328</v>
      </c>
      <c r="E78" s="162" t="n">
        <v>6265.84207784679</v>
      </c>
      <c r="F78" s="162" t="n">
        <v>17658.7193465274</v>
      </c>
      <c r="G78" s="162" t="n">
        <v>2700.10538408882</v>
      </c>
      <c r="H78" s="162" t="n">
        <v>6608.68950211785</v>
      </c>
      <c r="I78" s="163" t="n">
        <v>3256.69444538815</v>
      </c>
      <c r="J78" s="163" t="n">
        <v>7277.75496337799</v>
      </c>
      <c r="K78" s="155" t="n">
        <v>64304.5214687635</v>
      </c>
      <c r="L78" s="164" t="n">
        <f aca="false">SUM(C78:K78)</f>
        <v>138056.695640318</v>
      </c>
      <c r="M78" s="165" t="n">
        <f aca="false">(L78-L74)/L74</f>
        <v>-0.147872535572652</v>
      </c>
    </row>
    <row r="79" customFormat="false" ht="12.75" hidden="false" customHeight="false" outlineLevel="0" collapsed="false">
      <c r="B79" s="161" t="str">
        <f aca="false">EXPT_VL!B79</f>
        <v>2013:2</v>
      </c>
      <c r="C79" s="162" t="n">
        <v>21247.2830357557</v>
      </c>
      <c r="D79" s="162" t="n">
        <v>9596.96776875071</v>
      </c>
      <c r="E79" s="162" t="n">
        <v>6280.80827283714</v>
      </c>
      <c r="F79" s="162" t="n">
        <v>16826.9651746072</v>
      </c>
      <c r="G79" s="162" t="n">
        <v>2319.69832921708</v>
      </c>
      <c r="H79" s="162" t="n">
        <v>5399.75012472878</v>
      </c>
      <c r="I79" s="163" t="n">
        <v>2312.383471906</v>
      </c>
      <c r="J79" s="163" t="n">
        <v>7743.33424815436</v>
      </c>
      <c r="K79" s="155" t="n">
        <v>57654.1371924494</v>
      </c>
      <c r="L79" s="164" t="n">
        <f aca="false">SUM(C79:K79)</f>
        <v>129381.327618406</v>
      </c>
      <c r="M79" s="165" t="n">
        <f aca="false">(L79-L75)/L75</f>
        <v>-0.147343783772017</v>
      </c>
    </row>
    <row r="80" customFormat="false" ht="12.75" hidden="false" customHeight="false" outlineLevel="0" collapsed="false">
      <c r="B80" s="161" t="str">
        <f aca="false">EXPT_VL!B80</f>
        <v>2013:3</v>
      </c>
      <c r="C80" s="162" t="n">
        <v>20650.0590166729</v>
      </c>
      <c r="D80" s="162" t="n">
        <v>12681.116161289</v>
      </c>
      <c r="E80" s="162" t="n">
        <v>6706.46344402125</v>
      </c>
      <c r="F80" s="162" t="n">
        <v>16798.8421845699</v>
      </c>
      <c r="G80" s="162" t="n">
        <v>3712.77548776745</v>
      </c>
      <c r="H80" s="162" t="n">
        <v>5333.45197506805</v>
      </c>
      <c r="I80" s="163" t="n">
        <v>3441.61552000627</v>
      </c>
      <c r="J80" s="163" t="n">
        <v>6352.57727210769</v>
      </c>
      <c r="K80" s="155" t="n">
        <v>62569.2139044446</v>
      </c>
      <c r="L80" s="164" t="n">
        <f aca="false">SUM(C80:K80)</f>
        <v>138246.114965947</v>
      </c>
      <c r="M80" s="165" t="n">
        <f aca="false">(L80-L76)/L76</f>
        <v>-0.0803432411985731</v>
      </c>
    </row>
    <row r="81" customFormat="false" ht="12.75" hidden="false" customHeight="false" outlineLevel="0" collapsed="false">
      <c r="B81" s="161" t="str">
        <f aca="false">EXPT_VL!B81</f>
        <v>2013:4</v>
      </c>
      <c r="C81" s="162" t="n">
        <v>24677.8429518005</v>
      </c>
      <c r="D81" s="162" t="n">
        <v>12696.8271396323</v>
      </c>
      <c r="E81" s="162" t="n">
        <v>8774.02866329483</v>
      </c>
      <c r="F81" s="162" t="n">
        <v>18545.1907353981</v>
      </c>
      <c r="G81" s="162" t="n">
        <v>3512.60216992665</v>
      </c>
      <c r="H81" s="162" t="n">
        <v>4876.98311708532</v>
      </c>
      <c r="I81" s="163" t="n">
        <v>2819.32954569957</v>
      </c>
      <c r="J81" s="163" t="n">
        <v>8170.54092317624</v>
      </c>
      <c r="K81" s="155" t="n">
        <v>64598.4056119526</v>
      </c>
      <c r="L81" s="164" t="n">
        <f aca="false">SUM(C81:K81)</f>
        <v>148671.750857966</v>
      </c>
      <c r="M81" s="165" t="n">
        <f aca="false">(L81-L77)/L77</f>
        <v>0.0144251362935007</v>
      </c>
    </row>
    <row r="82" customFormat="false" ht="12.75" hidden="false" customHeight="false" outlineLevel="0" collapsed="false">
      <c r="B82" s="161" t="str">
        <f aca="false">EXPT_VL!B82</f>
        <v>2014:1</v>
      </c>
      <c r="C82" s="169" t="n">
        <v>22448.6041529098</v>
      </c>
      <c r="D82" s="169" t="n">
        <v>13560.2642415124</v>
      </c>
      <c r="E82" s="169" t="n">
        <v>5687.38930734725</v>
      </c>
      <c r="F82" s="169" t="n">
        <v>15797.1763800366</v>
      </c>
      <c r="G82" s="169" t="n">
        <v>2801.18206563134</v>
      </c>
      <c r="H82" s="169" t="n">
        <v>4699.57208204725</v>
      </c>
      <c r="I82" s="166" t="n">
        <v>1470.27336671764</v>
      </c>
      <c r="J82" s="166" t="n">
        <v>10506.777590995</v>
      </c>
      <c r="K82" s="167" t="n">
        <v>57432.7384320882</v>
      </c>
      <c r="L82" s="170" t="n">
        <f aca="false">SUM(C82:K82)</f>
        <v>134403.977619285</v>
      </c>
      <c r="M82" s="171" t="n">
        <f aca="false">(L82-L78)/L78</f>
        <v>-0.0264581011742403</v>
      </c>
    </row>
    <row r="83" customFormat="false" ht="12.75" hidden="false" customHeight="false" outlineLevel="0" collapsed="false">
      <c r="B83" s="161" t="str">
        <f aca="false">EXPT_VL!B83</f>
        <v>2014:2</v>
      </c>
      <c r="C83" s="169" t="n">
        <v>22224.7023116265</v>
      </c>
      <c r="D83" s="169" t="n">
        <v>13689.9259530366</v>
      </c>
      <c r="E83" s="169" t="n">
        <v>6913.38170864795</v>
      </c>
      <c r="F83" s="169" t="n">
        <v>17500.1995566</v>
      </c>
      <c r="G83" s="169" t="n">
        <v>3432.97180873789</v>
      </c>
      <c r="H83" s="169" t="n">
        <v>5101.70479659461</v>
      </c>
      <c r="I83" s="166" t="n">
        <v>2010.28134996083</v>
      </c>
      <c r="J83" s="166" t="n">
        <v>8413.39918757779</v>
      </c>
      <c r="K83" s="167" t="n">
        <v>61139.2404419422</v>
      </c>
      <c r="L83" s="170" t="n">
        <f aca="false">SUM(C83:K83)</f>
        <v>140425.807114724</v>
      </c>
      <c r="M83" s="171" t="n">
        <f aca="false">(L83-L79)/L79</f>
        <v>0.0853637823913217</v>
      </c>
    </row>
    <row r="84" customFormat="false" ht="12.75" hidden="false" customHeight="false" outlineLevel="0" collapsed="false">
      <c r="B84" s="161" t="str">
        <f aca="false">EXPT_VL!B84</f>
        <v>2014:3</v>
      </c>
      <c r="C84" s="169" t="n">
        <v>22794.3657860734</v>
      </c>
      <c r="D84" s="169" t="n">
        <v>15909.1099006869</v>
      </c>
      <c r="E84" s="169" t="n">
        <v>6636.12501189333</v>
      </c>
      <c r="F84" s="169" t="n">
        <v>16896.7880373441</v>
      </c>
      <c r="G84" s="169" t="n">
        <v>3621.18533473358</v>
      </c>
      <c r="H84" s="169" t="n">
        <v>5814.75897336067</v>
      </c>
      <c r="I84" s="166" t="n">
        <v>3007.80253562613</v>
      </c>
      <c r="J84" s="166" t="n">
        <v>8988.63179429736</v>
      </c>
      <c r="K84" s="167" t="n">
        <v>63874.5159340463</v>
      </c>
      <c r="L84" s="170" t="n">
        <f aca="false">SUM(C84:K84)</f>
        <v>147543.283308062</v>
      </c>
      <c r="M84" s="171" t="n">
        <f aca="false">(L84-L80)/L80</f>
        <v>0.0672508471171488</v>
      </c>
    </row>
    <row r="85" customFormat="false" ht="12.75" hidden="false" customHeight="false" outlineLevel="0" collapsed="false">
      <c r="B85" s="161" t="str">
        <f aca="false">EXPT_VL!B85</f>
        <v>2014:4</v>
      </c>
      <c r="C85" s="169" t="n">
        <v>24578.9966542623</v>
      </c>
      <c r="D85" s="169" t="n">
        <v>14680.8783787641</v>
      </c>
      <c r="E85" s="169" t="n">
        <v>9032.77413411148</v>
      </c>
      <c r="F85" s="169" t="n">
        <v>19400.7220688433</v>
      </c>
      <c r="G85" s="169" t="n">
        <v>3186.06380289719</v>
      </c>
      <c r="H85" s="169" t="n">
        <v>6487.99562112306</v>
      </c>
      <c r="I85" s="166" t="n">
        <v>1964.5083016954</v>
      </c>
      <c r="J85" s="166" t="n">
        <v>9890.4760023385</v>
      </c>
      <c r="K85" s="167" t="n">
        <v>62086.4384974923</v>
      </c>
      <c r="L85" s="170" t="n">
        <f aca="false">SUM(C85:K85)</f>
        <v>151308.853461528</v>
      </c>
      <c r="M85" s="171" t="n">
        <f aca="false">(L85-L81)/L81</f>
        <v>0.0177377517137128</v>
      </c>
    </row>
    <row r="86" customFormat="false" ht="12.75" hidden="false" customHeight="false" outlineLevel="0" collapsed="false">
      <c r="B86" s="161" t="str">
        <f aca="false">EXPT_VL!B86</f>
        <v>2015:1</v>
      </c>
      <c r="C86" s="162" t="n">
        <v>23636.3765525202</v>
      </c>
      <c r="D86" s="162" t="n">
        <v>12301.7179954212</v>
      </c>
      <c r="E86" s="162" t="n">
        <v>7884.26558508044</v>
      </c>
      <c r="F86" s="162" t="n">
        <v>18414.8013169112</v>
      </c>
      <c r="G86" s="162" t="n">
        <v>3645.94393822273</v>
      </c>
      <c r="H86" s="162" t="n">
        <v>7563.29515932685</v>
      </c>
      <c r="I86" s="163" t="n">
        <v>3118.70985694816</v>
      </c>
      <c r="J86" s="163" t="n">
        <v>7969.838464708</v>
      </c>
      <c r="K86" s="155" t="n">
        <v>64945.6080780046</v>
      </c>
      <c r="L86" s="164" t="n">
        <f aca="false">SUM(C86:K86)</f>
        <v>149480.556947143</v>
      </c>
      <c r="M86" s="165" t="n">
        <f aca="false">(L86-L82)/L82</f>
        <v>0.11217360970197</v>
      </c>
    </row>
    <row r="87" customFormat="false" ht="12.75" hidden="false" customHeight="false" outlineLevel="0" collapsed="false">
      <c r="B87" s="161" t="str">
        <f aca="false">EXPT_VL!B87</f>
        <v>2015:2</v>
      </c>
      <c r="C87" s="162" t="n">
        <v>27746.7159948374</v>
      </c>
      <c r="D87" s="162" t="n">
        <v>13689.7975997718</v>
      </c>
      <c r="E87" s="162" t="n">
        <v>7217.73230321534</v>
      </c>
      <c r="F87" s="162" t="n">
        <v>17196.2085072835</v>
      </c>
      <c r="G87" s="162" t="n">
        <v>3221.04972638942</v>
      </c>
      <c r="H87" s="162" t="n">
        <v>6542.47679610432</v>
      </c>
      <c r="I87" s="163" t="n">
        <v>2683.72513222661</v>
      </c>
      <c r="J87" s="163" t="n">
        <v>5901.05020203325</v>
      </c>
      <c r="K87" s="155" t="n">
        <v>66761.9163653617</v>
      </c>
      <c r="L87" s="164" t="n">
        <f aca="false">SUM(C87:K87)</f>
        <v>150960.672627223</v>
      </c>
      <c r="M87" s="165" t="n">
        <f aca="false">(L87-L83)/L83</f>
        <v>0.0750208649603301</v>
      </c>
    </row>
    <row r="88" customFormat="false" ht="12.75" hidden="false" customHeight="false" outlineLevel="0" collapsed="false">
      <c r="B88" s="161" t="str">
        <f aca="false">EXPT_VL!B88</f>
        <v>2015:3</v>
      </c>
      <c r="C88" s="162" t="n">
        <v>23692.2882736186</v>
      </c>
      <c r="D88" s="162" t="n">
        <v>15774.1016229846</v>
      </c>
      <c r="E88" s="162" t="n">
        <v>7689.21220445908</v>
      </c>
      <c r="F88" s="162" t="n">
        <v>19654.7039857508</v>
      </c>
      <c r="G88" s="162" t="n">
        <v>2868.58202332249</v>
      </c>
      <c r="H88" s="162" t="n">
        <v>6650.76143387146</v>
      </c>
      <c r="I88" s="163" t="n">
        <v>2943.72756271698</v>
      </c>
      <c r="J88" s="163" t="n">
        <v>7408.7196500247</v>
      </c>
      <c r="K88" s="155" t="n">
        <v>68786.1525064353</v>
      </c>
      <c r="L88" s="164" t="n">
        <f aca="false">SUM(C88:K88)</f>
        <v>155468.249263184</v>
      </c>
      <c r="M88" s="165" t="n">
        <f aca="false">(L88-L84)/L84</f>
        <v>0.0537128209257431</v>
      </c>
    </row>
    <row r="89" customFormat="false" ht="12.75" hidden="false" customHeight="false" outlineLevel="0" collapsed="false">
      <c r="B89" s="161" t="str">
        <f aca="false">EXPT_VL!B89</f>
        <v>2015:4</v>
      </c>
      <c r="C89" s="162" t="n">
        <v>24116.9906407894</v>
      </c>
      <c r="D89" s="162" t="n">
        <v>15898.6500298223</v>
      </c>
      <c r="E89" s="162" t="n">
        <v>7248.91864124515</v>
      </c>
      <c r="F89" s="162" t="n">
        <v>21164.7250802363</v>
      </c>
      <c r="G89" s="162" t="n">
        <v>2733.16221406536</v>
      </c>
      <c r="H89" s="162" t="n">
        <v>6520.06992369738</v>
      </c>
      <c r="I89" s="163" t="n">
        <v>2954.19654610825</v>
      </c>
      <c r="J89" s="163" t="n">
        <v>7510.07501289644</v>
      </c>
      <c r="K89" s="155" t="n">
        <v>71923.5914967685</v>
      </c>
      <c r="L89" s="164" t="n">
        <f aca="false">SUM(C89:K89)</f>
        <v>160070.379585629</v>
      </c>
      <c r="M89" s="165" t="n">
        <f aca="false">(L89-L85)/L85</f>
        <v>0.0579049138478148</v>
      </c>
    </row>
    <row r="90" customFormat="false" ht="12.75" hidden="false" customHeight="false" outlineLevel="0" collapsed="false">
      <c r="B90" s="161" t="str">
        <f aca="false">EXPT_VL!B90</f>
        <v>2016:1</v>
      </c>
      <c r="C90" s="169" t="n">
        <v>27395.5580345433</v>
      </c>
      <c r="D90" s="169" t="n">
        <v>11821.0063650465</v>
      </c>
      <c r="E90" s="169" t="n">
        <v>6732.30104622246</v>
      </c>
      <c r="F90" s="169" t="n">
        <v>19509.3536141997</v>
      </c>
      <c r="G90" s="169" t="n">
        <v>2305.37173707822</v>
      </c>
      <c r="H90" s="169" t="n">
        <v>6735.16580227997</v>
      </c>
      <c r="I90" s="166" t="n">
        <v>2753.66916090136</v>
      </c>
      <c r="J90" s="166" t="n">
        <v>7674.33654902928</v>
      </c>
      <c r="K90" s="167" t="n">
        <v>65653.9107574503</v>
      </c>
      <c r="L90" s="170" t="n">
        <f aca="false">SUM(C90:K90)</f>
        <v>150580.673066751</v>
      </c>
      <c r="M90" s="171" t="n">
        <f aca="false">(L90-L86)/L86</f>
        <v>0.00735959339512393</v>
      </c>
    </row>
    <row r="91" customFormat="false" ht="12.75" hidden="false" customHeight="false" outlineLevel="0" collapsed="false">
      <c r="B91" s="161" t="str">
        <f aca="false">EXPT_VL!B91</f>
        <v>2016:2</v>
      </c>
      <c r="C91" s="169" t="n">
        <v>25394.0870501487</v>
      </c>
      <c r="D91" s="169" t="n">
        <v>13397.8654094962</v>
      </c>
      <c r="E91" s="169" t="n">
        <v>7936.03420731418</v>
      </c>
      <c r="F91" s="169" t="n">
        <v>21723.4108565024</v>
      </c>
      <c r="G91" s="169" t="n">
        <v>3266.12832747784</v>
      </c>
      <c r="H91" s="169" t="n">
        <v>6974.97555534022</v>
      </c>
      <c r="I91" s="166" t="n">
        <v>3807.2003837543</v>
      </c>
      <c r="J91" s="166" t="n">
        <v>7893.78643442916</v>
      </c>
      <c r="K91" s="167" t="n">
        <v>69216.028475655</v>
      </c>
      <c r="L91" s="170" t="n">
        <f aca="false">SUM(C91:K91)</f>
        <v>159609.516700118</v>
      </c>
      <c r="M91" s="171" t="n">
        <f aca="false">(L91-L87)/L87</f>
        <v>0.0572920345569189</v>
      </c>
    </row>
    <row r="92" customFormat="false" ht="12.75" hidden="false" customHeight="false" outlineLevel="0" collapsed="false">
      <c r="B92" s="161" t="str">
        <f aca="false">EXPT_VL!B92</f>
        <v>2016:3</v>
      </c>
      <c r="C92" s="169" t="n">
        <v>26102.9600499675</v>
      </c>
      <c r="D92" s="169" t="n">
        <v>13936.1932332245</v>
      </c>
      <c r="E92" s="169" t="n">
        <v>7187.15092667107</v>
      </c>
      <c r="F92" s="169" t="n">
        <v>20489.0482964072</v>
      </c>
      <c r="G92" s="169" t="n">
        <v>2041.80816229603</v>
      </c>
      <c r="H92" s="169" t="n">
        <v>7438.78131804582</v>
      </c>
      <c r="I92" s="166" t="n">
        <v>2968.88145415375</v>
      </c>
      <c r="J92" s="166" t="n">
        <v>8390.93800683745</v>
      </c>
      <c r="K92" s="167" t="n">
        <v>72523.3911633694</v>
      </c>
      <c r="L92" s="170" t="n">
        <f aca="false">SUM(C92:K92)</f>
        <v>161079.152610973</v>
      </c>
      <c r="M92" s="171" t="n">
        <f aca="false">(L92-L88)/L88</f>
        <v>0.0360903488292987</v>
      </c>
    </row>
    <row r="93" customFormat="false" ht="12.75" hidden="false" customHeight="false" outlineLevel="0" collapsed="false">
      <c r="B93" s="161" t="str">
        <f aca="false">EXPT_VL!B93</f>
        <v>2016:4</v>
      </c>
      <c r="C93" s="169" t="n">
        <v>27374.1517496886</v>
      </c>
      <c r="D93" s="169" t="n">
        <v>12290.7941472328</v>
      </c>
      <c r="E93" s="169" t="n">
        <v>6386.37493879229</v>
      </c>
      <c r="F93" s="169" t="n">
        <v>22613.4957715929</v>
      </c>
      <c r="G93" s="169" t="n">
        <v>1972.43433114791</v>
      </c>
      <c r="H93" s="169" t="n">
        <v>8125.09660257694</v>
      </c>
      <c r="I93" s="166" t="n">
        <v>4063.35494319059</v>
      </c>
      <c r="J93" s="166" t="n">
        <v>7808.58882803572</v>
      </c>
      <c r="K93" s="167" t="n">
        <v>75312.4403754804</v>
      </c>
      <c r="L93" s="170" t="n">
        <f aca="false">SUM(C93:K93)</f>
        <v>165946.731687738</v>
      </c>
      <c r="M93" s="171" t="n">
        <f aca="false">(L93-L89)/L89</f>
        <v>0.0367110524590569</v>
      </c>
    </row>
    <row r="95" customFormat="false" ht="12.75" hidden="false" customHeight="false" outlineLevel="0" collapsed="false">
      <c r="A95" s="174" t="s">
        <v>156</v>
      </c>
    </row>
    <row r="96" customFormat="false" ht="12.75" hidden="false" customHeight="false" outlineLevel="0" collapsed="false">
      <c r="A96" s="174"/>
      <c r="B96" s="161" t="str">
        <f aca="false">EXPT_VL!B96</f>
        <v>2017:1</v>
      </c>
      <c r="C96" s="162" t="n">
        <v>28567.4051877098</v>
      </c>
      <c r="D96" s="162" t="n">
        <v>15015.3836048013</v>
      </c>
      <c r="E96" s="162" t="n">
        <v>7535.87485171937</v>
      </c>
      <c r="F96" s="162" t="n">
        <v>25043.3843662306</v>
      </c>
      <c r="G96" s="162" t="n">
        <v>2795.73899204495</v>
      </c>
      <c r="H96" s="162" t="n">
        <v>8962.21811766318</v>
      </c>
      <c r="I96" s="163" t="n">
        <v>3498.92583275919</v>
      </c>
      <c r="J96" s="163" t="n">
        <v>8347.38809910314</v>
      </c>
      <c r="K96" s="155" t="n">
        <v>73869.5373706793</v>
      </c>
      <c r="L96" s="164" t="n">
        <f aca="false">SUM(C96:K96)</f>
        <v>173635.856422711</v>
      </c>
      <c r="M96" s="165" t="n">
        <f aca="false">(L96-L90)/L90</f>
        <v>0.15310851576377</v>
      </c>
    </row>
    <row r="97" customFormat="false" ht="12.75" hidden="false" customHeight="false" outlineLevel="0" collapsed="false">
      <c r="A97" s="174"/>
      <c r="B97" s="161" t="str">
        <f aca="false">EXPT_VL!B97</f>
        <v>2017:2</v>
      </c>
      <c r="C97" s="162" t="n">
        <v>28279.6622207048</v>
      </c>
      <c r="D97" s="162" t="n">
        <v>14608.7272652113</v>
      </c>
      <c r="E97" s="162" t="n">
        <v>7817.4319682847</v>
      </c>
      <c r="F97" s="162" t="n">
        <v>25190.6136472682</v>
      </c>
      <c r="G97" s="162" t="n">
        <v>3227.75489010762</v>
      </c>
      <c r="H97" s="162" t="n">
        <v>8969.58457781409</v>
      </c>
      <c r="I97" s="163" t="n">
        <v>1567.88444068136</v>
      </c>
      <c r="J97" s="163" t="n">
        <v>7621.86472161701</v>
      </c>
      <c r="K97" s="155" t="n">
        <v>72985.4108592593</v>
      </c>
      <c r="L97" s="164" t="n">
        <f aca="false">SUM(C97:K97)</f>
        <v>170268.934590948</v>
      </c>
      <c r="M97" s="165" t="n">
        <f aca="false">(L97-L91)/L91</f>
        <v>0.0667843504022246</v>
      </c>
    </row>
    <row r="98" customFormat="false" ht="12.75" hidden="false" customHeight="false" outlineLevel="0" collapsed="false">
      <c r="A98" s="174"/>
      <c r="B98" s="161" t="str">
        <f aca="false">EXPT_VL!B98</f>
        <v>2017:3</v>
      </c>
      <c r="C98" s="162" t="n">
        <v>27973.1852115282</v>
      </c>
      <c r="D98" s="162" t="n">
        <v>15001.0174001625</v>
      </c>
      <c r="E98" s="162" t="n">
        <v>8040.85170048649</v>
      </c>
      <c r="F98" s="162" t="n">
        <v>21416.792223103</v>
      </c>
      <c r="G98" s="162" t="n">
        <v>3295.95899505474</v>
      </c>
      <c r="H98" s="162" t="n">
        <v>10206.4133046391</v>
      </c>
      <c r="I98" s="163" t="n">
        <v>2044.24981188255</v>
      </c>
      <c r="J98" s="163" t="n">
        <v>7167.58565756174</v>
      </c>
      <c r="K98" s="155" t="n">
        <v>77552.3910100628</v>
      </c>
      <c r="L98" s="164" t="n">
        <f aca="false">SUM(C98:K98)</f>
        <v>172698.445314481</v>
      </c>
      <c r="M98" s="165" t="n">
        <f aca="false">(L98-L92)/L92</f>
        <v>0.0721340565502646</v>
      </c>
    </row>
    <row r="99" customFormat="false" ht="12.75" hidden="false" customHeight="false" outlineLevel="0" collapsed="false">
      <c r="A99" s="174"/>
      <c r="B99" s="161" t="str">
        <f aca="false">EXPT_VL!B99</f>
        <v>2017:4</v>
      </c>
      <c r="C99" s="162" t="n">
        <v>30640.3425877648</v>
      </c>
      <c r="D99" s="162" t="n">
        <v>14473.230592285</v>
      </c>
      <c r="E99" s="162" t="n">
        <v>8043.86804910395</v>
      </c>
      <c r="F99" s="162" t="n">
        <v>25412.5119855667</v>
      </c>
      <c r="G99" s="162" t="n">
        <v>2563.36828719986</v>
      </c>
      <c r="H99" s="162" t="n">
        <v>8580.08792633707</v>
      </c>
      <c r="I99" s="163" t="n">
        <v>3684.76413177774</v>
      </c>
      <c r="J99" s="163" t="n">
        <v>9383.92320463916</v>
      </c>
      <c r="K99" s="155" t="n">
        <v>83718.5722938284</v>
      </c>
      <c r="L99" s="164" t="n">
        <f aca="false">SUM(C99:K99)</f>
        <v>186500.669058503</v>
      </c>
      <c r="M99" s="165" t="n">
        <f aca="false">(L99-L93)/L93</f>
        <v>0.123858645251543</v>
      </c>
    </row>
    <row r="100" customFormat="false" ht="12.75" hidden="false" customHeight="false" outlineLevel="0" collapsed="false">
      <c r="A100" s="174"/>
      <c r="B100" s="161" t="str">
        <f aca="false">EXPT_VL!B100</f>
        <v>2018:1</v>
      </c>
      <c r="C100" s="169" t="n">
        <v>30831.2282121401</v>
      </c>
      <c r="D100" s="169" t="n">
        <v>13532.4017416506</v>
      </c>
      <c r="E100" s="169" t="n">
        <v>7301.76997441715</v>
      </c>
      <c r="F100" s="169" t="n">
        <v>26158.281912087</v>
      </c>
      <c r="G100" s="169" t="n">
        <v>3016.61191094657</v>
      </c>
      <c r="H100" s="169" t="n">
        <v>9647.78129630343</v>
      </c>
      <c r="I100" s="166" t="n">
        <v>1664.50448683674</v>
      </c>
      <c r="J100" s="166" t="n">
        <v>7648.40707253469</v>
      </c>
      <c r="K100" s="167" t="n">
        <v>78766.7757633491</v>
      </c>
      <c r="L100" s="170" t="n">
        <f aca="false">SUM(C100:K100)</f>
        <v>178567.762370265</v>
      </c>
      <c r="M100" s="171" t="n">
        <f aca="false">(L100-L96)/L96</f>
        <v>0.0284037297892435</v>
      </c>
    </row>
    <row r="101" customFormat="false" ht="12.75" hidden="false" customHeight="false" outlineLevel="0" collapsed="false">
      <c r="A101" s="174"/>
      <c r="B101" s="161" t="str">
        <f aca="false">EXPT_VL!B101</f>
        <v>2018:2</v>
      </c>
      <c r="C101" s="169" t="n">
        <v>29376.2889539445</v>
      </c>
      <c r="D101" s="169" t="n">
        <v>15069.6414043952</v>
      </c>
      <c r="E101" s="169" t="n">
        <v>9020.41495931121</v>
      </c>
      <c r="F101" s="169" t="n">
        <v>29301.4850636922</v>
      </c>
      <c r="G101" s="169" t="n">
        <v>3403.28460076263</v>
      </c>
      <c r="H101" s="169" t="n">
        <v>8135.90296364586</v>
      </c>
      <c r="I101" s="166" t="n">
        <v>2458.01955746729</v>
      </c>
      <c r="J101" s="166" t="n">
        <v>9347.07810904784</v>
      </c>
      <c r="K101" s="167" t="n">
        <v>81209.6404324759</v>
      </c>
      <c r="L101" s="170" t="n">
        <f aca="false">SUM(C101:K101)</f>
        <v>187321.756044743</v>
      </c>
      <c r="M101" s="171" t="n">
        <f aca="false">(L101-L97)/L97</f>
        <v>0.100152276718954</v>
      </c>
    </row>
    <row r="102" customFormat="false" ht="12.75" hidden="false" customHeight="false" outlineLevel="0" collapsed="false">
      <c r="A102" s="174"/>
      <c r="B102" s="161" t="str">
        <f aca="false">EXPT_VL!B102</f>
        <v>2018:3</v>
      </c>
      <c r="C102" s="169" t="n">
        <v>31265.9893906664</v>
      </c>
      <c r="D102" s="169" t="n">
        <v>14051.8196776622</v>
      </c>
      <c r="E102" s="169" t="n">
        <v>9200.90842499874</v>
      </c>
      <c r="F102" s="169" t="n">
        <v>26147.6794792129</v>
      </c>
      <c r="G102" s="169" t="n">
        <v>2759.85682567054</v>
      </c>
      <c r="H102" s="169" t="n">
        <v>10206.6968901711</v>
      </c>
      <c r="I102" s="166" t="n">
        <v>3208.88437633081</v>
      </c>
      <c r="J102" s="166" t="n">
        <v>7536.56679222332</v>
      </c>
      <c r="K102" s="167" t="n">
        <v>85804.1189914248</v>
      </c>
      <c r="L102" s="170" t="n">
        <f aca="false">SUM(C102:K102)</f>
        <v>190182.520848361</v>
      </c>
      <c r="M102" s="171" t="n">
        <f aca="false">(L102-L98)/L98</f>
        <v>0.101240491783474</v>
      </c>
    </row>
    <row r="103" customFormat="false" ht="12.75" hidden="false" customHeight="false" outlineLevel="0" collapsed="false">
      <c r="A103" s="174"/>
      <c r="B103" s="161" t="str">
        <f aca="false">EXPT_VL!B103</f>
        <v>2018:4</v>
      </c>
      <c r="C103" s="169" t="n">
        <v>29897.9902266502</v>
      </c>
      <c r="D103" s="169" t="n">
        <v>15591.5091481169</v>
      </c>
      <c r="E103" s="169" t="n">
        <v>10968.4234284931</v>
      </c>
      <c r="F103" s="169" t="n">
        <v>27725.1705645725</v>
      </c>
      <c r="G103" s="169" t="n">
        <v>4383.21720760211</v>
      </c>
      <c r="H103" s="169" t="n">
        <v>11343.6984017827</v>
      </c>
      <c r="I103" s="166" t="n">
        <v>3402.71126838111</v>
      </c>
      <c r="J103" s="166" t="n">
        <v>8469.72159852341</v>
      </c>
      <c r="K103" s="167" t="n">
        <v>83271.3451114777</v>
      </c>
      <c r="L103" s="170" t="n">
        <f aca="false">SUM(C103:K103)</f>
        <v>195053.7869556</v>
      </c>
      <c r="M103" s="171" t="n">
        <f aca="false">(L103-L99)/L99</f>
        <v>0.0458610574443252</v>
      </c>
    </row>
    <row r="104" customFormat="false" ht="12.75" hidden="false" customHeight="false" outlineLevel="0" collapsed="false">
      <c r="B104" s="161" t="s">
        <v>223</v>
      </c>
      <c r="C104" s="175" t="n">
        <v>33458.0526967451</v>
      </c>
      <c r="D104" s="175" t="n">
        <v>15126.158769829</v>
      </c>
      <c r="E104" s="175" t="n">
        <v>9968.93547432225</v>
      </c>
      <c r="F104" s="175" t="n">
        <v>26436.8165049437</v>
      </c>
      <c r="G104" s="175" t="n">
        <v>2765.48544572253</v>
      </c>
      <c r="H104" s="175" t="n">
        <v>11759.5579598985</v>
      </c>
      <c r="I104" s="176" t="n">
        <v>2883.78831832971</v>
      </c>
      <c r="J104" s="176" t="n">
        <v>9423.40197576644</v>
      </c>
      <c r="K104" s="177" t="n">
        <v>83277.9334511561</v>
      </c>
      <c r="L104" s="178" t="n">
        <f aca="false">SUM(C104:K104)</f>
        <v>195100.130596713</v>
      </c>
      <c r="M104" s="165" t="n">
        <f aca="false">(L104-L100)/L100</f>
        <v>0.0925831628677048</v>
      </c>
    </row>
  </sheetData>
  <mergeCells count="5">
    <mergeCell ref="L1:M2"/>
    <mergeCell ref="V1:X1"/>
    <mergeCell ref="Y1:Z2"/>
    <mergeCell ref="O29:O30"/>
    <mergeCell ref="A95:A103"/>
  </mergeCells>
  <hyperlinks>
    <hyperlink ref="L1" location="Indice!A1" display="Índice"/>
    <hyperlink ref="Y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P88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" activeCellId="0" sqref="B1"/>
    </sheetView>
  </sheetViews>
  <sheetFormatPr defaultRowHeight="12.75" zeroHeight="false" outlineLevelRow="0" outlineLevelCol="0"/>
  <cols>
    <col collapsed="false" customWidth="true" hidden="false" outlineLevel="0" max="1" min="1" style="190" width="3.98"/>
    <col collapsed="false" customWidth="true" hidden="false" outlineLevel="0" max="5" min="2" style="190" width="11.27"/>
    <col collapsed="false" customWidth="true" hidden="false" outlineLevel="0" max="6" min="6" style="190" width="11.84"/>
    <col collapsed="false" customWidth="true" hidden="false" outlineLevel="0" max="7" min="7" style="190" width="13.27"/>
    <col collapsed="false" customWidth="true" hidden="false" outlineLevel="0" max="257" min="8" style="190" width="11.4"/>
    <col collapsed="false" customWidth="true" hidden="false" outlineLevel="0" max="1025" min="258" style="0" width="11.4"/>
  </cols>
  <sheetData>
    <row r="1" customFormat="false" ht="15.75" hidden="false" customHeight="false" outlineLevel="0" collapsed="false">
      <c r="A1" s="191"/>
      <c r="B1" s="192" t="s">
        <v>261</v>
      </c>
      <c r="C1" s="193"/>
      <c r="D1" s="193"/>
      <c r="E1" s="193"/>
      <c r="G1" s="193"/>
      <c r="I1" s="193"/>
      <c r="J1" s="194" t="s">
        <v>0</v>
      </c>
      <c r="K1" s="194"/>
    </row>
    <row r="2" customFormat="false" ht="12.75" hidden="false" customHeight="true" outlineLevel="0" collapsed="false">
      <c r="B2" s="195" t="s">
        <v>262</v>
      </c>
      <c r="C2" s="191"/>
      <c r="D2" s="191"/>
      <c r="E2" s="191"/>
      <c r="J2" s="194"/>
      <c r="K2" s="194"/>
    </row>
    <row r="3" customFormat="false" ht="12.75" hidden="false" customHeight="true" outlineLevel="0" collapsed="false">
      <c r="B3" s="195" t="s">
        <v>263</v>
      </c>
      <c r="C3" s="191"/>
      <c r="D3" s="191"/>
      <c r="E3" s="191"/>
      <c r="J3" s="196"/>
      <c r="K3" s="196"/>
    </row>
    <row r="4" customFormat="false" ht="12.75" hidden="false" customHeight="true" outlineLevel="0" collapsed="false">
      <c r="B4" s="195" t="s">
        <v>264</v>
      </c>
      <c r="C4" s="191"/>
      <c r="D4" s="191"/>
      <c r="E4" s="191"/>
      <c r="J4" s="196"/>
      <c r="K4" s="196"/>
    </row>
    <row r="5" customFormat="false" ht="15" hidden="false" customHeight="true" outlineLevel="0" collapsed="false">
      <c r="C5" s="197" t="s">
        <v>113</v>
      </c>
      <c r="D5" s="197"/>
      <c r="E5" s="197"/>
      <c r="F5" s="198" t="s">
        <v>265</v>
      </c>
      <c r="G5" s="198"/>
    </row>
    <row r="6" customFormat="false" ht="33" hidden="false" customHeight="true" outlineLevel="0" collapsed="false">
      <c r="B6" s="199" t="s">
        <v>122</v>
      </c>
      <c r="C6" s="200" t="s">
        <v>266</v>
      </c>
      <c r="D6" s="201" t="s">
        <v>267</v>
      </c>
      <c r="E6" s="201" t="s">
        <v>268</v>
      </c>
      <c r="F6" s="202" t="s">
        <v>269</v>
      </c>
      <c r="G6" s="203" t="s">
        <v>125</v>
      </c>
    </row>
    <row r="7" customFormat="false" ht="12.75" hidden="false" customHeight="false" outlineLevel="0" collapsed="false">
      <c r="B7" s="204" t="s">
        <v>150</v>
      </c>
      <c r="C7" s="205" t="n">
        <v>156687</v>
      </c>
      <c r="D7" s="205" t="n">
        <v>6022</v>
      </c>
      <c r="E7" s="205" t="n">
        <v>29805</v>
      </c>
      <c r="F7" s="205" t="n">
        <f aca="false">SUM(D7:E7)</f>
        <v>35827</v>
      </c>
      <c r="G7" s="206"/>
    </row>
    <row r="8" customFormat="false" ht="12.75" hidden="false" customHeight="false" outlineLevel="0" collapsed="false">
      <c r="B8" s="204" t="s">
        <v>152</v>
      </c>
      <c r="C8" s="205" t="n">
        <v>159662</v>
      </c>
      <c r="D8" s="205" t="n">
        <v>5901</v>
      </c>
      <c r="E8" s="205" t="n">
        <v>30236</v>
      </c>
      <c r="F8" s="205" t="n">
        <f aca="false">SUM(D8:E8)</f>
        <v>36137</v>
      </c>
      <c r="G8" s="207"/>
    </row>
    <row r="9" customFormat="false" ht="12.75" hidden="false" customHeight="false" outlineLevel="0" collapsed="false">
      <c r="B9" s="204" t="s">
        <v>154</v>
      </c>
      <c r="C9" s="205" t="n">
        <v>163320</v>
      </c>
      <c r="D9" s="205" t="n">
        <v>6140</v>
      </c>
      <c r="E9" s="205" t="n">
        <v>29990</v>
      </c>
      <c r="F9" s="205" t="n">
        <f aca="false">SUM(D9:E9)</f>
        <v>36130</v>
      </c>
      <c r="G9" s="207"/>
    </row>
    <row r="10" customFormat="false" ht="12.75" hidden="false" customHeight="false" outlineLevel="0" collapsed="false">
      <c r="B10" s="204" t="s">
        <v>155</v>
      </c>
      <c r="C10" s="205" t="n">
        <v>166581</v>
      </c>
      <c r="D10" s="205" t="n">
        <v>6097</v>
      </c>
      <c r="E10" s="205" t="n">
        <v>31011</v>
      </c>
      <c r="F10" s="205" t="n">
        <f aca="false">SUM(D10:E10)</f>
        <v>37108</v>
      </c>
      <c r="G10" s="207"/>
    </row>
    <row r="11" customFormat="false" ht="12.75" hidden="false" customHeight="false" outlineLevel="0" collapsed="false">
      <c r="B11" s="204" t="s">
        <v>158</v>
      </c>
      <c r="C11" s="205" t="n">
        <v>169924</v>
      </c>
      <c r="D11" s="205" t="n">
        <v>6166</v>
      </c>
      <c r="E11" s="205" t="n">
        <v>31689</v>
      </c>
      <c r="F11" s="205" t="n">
        <f aca="false">SUM(D11:E11)</f>
        <v>37855</v>
      </c>
      <c r="G11" s="207" t="n">
        <f aca="false">(F11-F7)/F7</f>
        <v>0.0566053535043403</v>
      </c>
    </row>
    <row r="12" customFormat="false" ht="12.75" hidden="false" customHeight="false" outlineLevel="0" collapsed="false">
      <c r="B12" s="204" t="s">
        <v>160</v>
      </c>
      <c r="C12" s="205" t="n">
        <v>173227</v>
      </c>
      <c r="D12" s="205" t="n">
        <v>6394</v>
      </c>
      <c r="E12" s="205" t="n">
        <v>32322</v>
      </c>
      <c r="F12" s="205" t="n">
        <f aca="false">SUM(D12:E12)</f>
        <v>38716</v>
      </c>
      <c r="G12" s="207" t="n">
        <f aca="false">(F12-F8)/F8</f>
        <v>0.0713672966765365</v>
      </c>
    </row>
    <row r="13" customFormat="false" ht="12.75" hidden="false" customHeight="false" outlineLevel="0" collapsed="false">
      <c r="B13" s="204" t="s">
        <v>161</v>
      </c>
      <c r="C13" s="205" t="n">
        <v>176614</v>
      </c>
      <c r="D13" s="205" t="n">
        <v>6498</v>
      </c>
      <c r="E13" s="205" t="n">
        <v>32006</v>
      </c>
      <c r="F13" s="205" t="n">
        <f aca="false">SUM(D13:E13)</f>
        <v>38504</v>
      </c>
      <c r="G13" s="207" t="n">
        <f aca="false">(F13-F9)/F9</f>
        <v>0.0657071685579851</v>
      </c>
    </row>
    <row r="14" customFormat="false" ht="12.75" hidden="false" customHeight="false" outlineLevel="0" collapsed="false">
      <c r="B14" s="204" t="s">
        <v>162</v>
      </c>
      <c r="C14" s="205" t="n">
        <v>179763</v>
      </c>
      <c r="D14" s="205" t="n">
        <v>6475</v>
      </c>
      <c r="E14" s="205" t="n">
        <v>32494</v>
      </c>
      <c r="F14" s="205" t="n">
        <f aca="false">SUM(D14:E14)</f>
        <v>38969</v>
      </c>
      <c r="G14" s="207" t="n">
        <f aca="false">(F14-F10)/F10</f>
        <v>0.0501509108548022</v>
      </c>
    </row>
    <row r="15" customFormat="false" ht="12.75" hidden="false" customHeight="false" outlineLevel="0" collapsed="false">
      <c r="B15" s="204" t="s">
        <v>163</v>
      </c>
      <c r="C15" s="205" t="n">
        <v>182451</v>
      </c>
      <c r="D15" s="205" t="n">
        <v>6870</v>
      </c>
      <c r="E15" s="205" t="n">
        <v>32939</v>
      </c>
      <c r="F15" s="205" t="n">
        <f aca="false">SUM(D15:E15)</f>
        <v>39809</v>
      </c>
      <c r="G15" s="207" t="n">
        <f aca="false">(F15-F11)/F11</f>
        <v>0.0516180161141197</v>
      </c>
    </row>
    <row r="16" customFormat="false" ht="12.75" hidden="false" customHeight="false" outlineLevel="0" collapsed="false">
      <c r="B16" s="204" t="s">
        <v>164</v>
      </c>
      <c r="C16" s="205" t="n">
        <v>185911</v>
      </c>
      <c r="D16" s="205" t="n">
        <v>6186</v>
      </c>
      <c r="E16" s="205" t="n">
        <v>33858</v>
      </c>
      <c r="F16" s="205" t="n">
        <f aca="false">SUM(D16:E16)</f>
        <v>40044</v>
      </c>
      <c r="G16" s="207" t="n">
        <f aca="false">(F16-F12)/F12</f>
        <v>0.0343010641595206</v>
      </c>
    </row>
    <row r="17" customFormat="false" ht="12.75" hidden="false" customHeight="false" outlineLevel="0" collapsed="false">
      <c r="B17" s="204" t="s">
        <v>165</v>
      </c>
      <c r="C17" s="205" t="n">
        <v>188834</v>
      </c>
      <c r="D17" s="205" t="n">
        <v>6519</v>
      </c>
      <c r="E17" s="205" t="n">
        <v>33378</v>
      </c>
      <c r="F17" s="205" t="n">
        <f aca="false">SUM(D17:E17)</f>
        <v>39897</v>
      </c>
      <c r="G17" s="207" t="n">
        <f aca="false">(F17-F13)/F13</f>
        <v>0.0361780594223977</v>
      </c>
    </row>
    <row r="18" customFormat="false" ht="12.75" hidden="false" customHeight="false" outlineLevel="0" collapsed="false">
      <c r="B18" s="204" t="s">
        <v>166</v>
      </c>
      <c r="C18" s="205" t="n">
        <v>192092</v>
      </c>
      <c r="D18" s="205" t="n">
        <v>6316</v>
      </c>
      <c r="E18" s="205" t="n">
        <v>34285</v>
      </c>
      <c r="F18" s="205" t="n">
        <f aca="false">SUM(D18:E18)</f>
        <v>40601</v>
      </c>
      <c r="G18" s="207" t="n">
        <f aca="false">(F18-F14)/F14</f>
        <v>0.0418794426338885</v>
      </c>
    </row>
    <row r="19" customFormat="false" ht="12.75" hidden="false" customHeight="false" outlineLevel="0" collapsed="false">
      <c r="B19" s="204" t="s">
        <v>167</v>
      </c>
      <c r="C19" s="205" t="n">
        <v>195924</v>
      </c>
      <c r="D19" s="205" t="n">
        <v>6389</v>
      </c>
      <c r="E19" s="205" t="n">
        <v>34857</v>
      </c>
      <c r="F19" s="205" t="n">
        <f aca="false">SUM(D19:E19)</f>
        <v>41246</v>
      </c>
      <c r="G19" s="207" t="n">
        <f aca="false">(F19-F15)/F15</f>
        <v>0.036097364917481</v>
      </c>
    </row>
    <row r="20" customFormat="false" ht="12.75" hidden="false" customHeight="false" outlineLevel="0" collapsed="false">
      <c r="B20" s="204" t="s">
        <v>168</v>
      </c>
      <c r="C20" s="205" t="n">
        <v>198983</v>
      </c>
      <c r="D20" s="205" t="n">
        <v>6687</v>
      </c>
      <c r="E20" s="205" t="n">
        <v>35205</v>
      </c>
      <c r="F20" s="205" t="n">
        <f aca="false">SUM(D20:E20)</f>
        <v>41892</v>
      </c>
      <c r="G20" s="207" t="n">
        <f aca="false">(F20-F16)/F16</f>
        <v>0.0461492358405754</v>
      </c>
    </row>
    <row r="21" customFormat="false" ht="12.75" hidden="false" customHeight="false" outlineLevel="0" collapsed="false">
      <c r="B21" s="204" t="s">
        <v>169</v>
      </c>
      <c r="C21" s="205" t="n">
        <v>202523</v>
      </c>
      <c r="D21" s="205" t="n">
        <v>6789</v>
      </c>
      <c r="E21" s="205" t="n">
        <v>35289</v>
      </c>
      <c r="F21" s="205" t="n">
        <f aca="false">SUM(D21:E21)</f>
        <v>42078</v>
      </c>
      <c r="G21" s="207" t="n">
        <f aca="false">(F21-F17)/F17</f>
        <v>0.0546657643431837</v>
      </c>
    </row>
    <row r="22" customFormat="false" ht="12.75" hidden="false" customHeight="false" outlineLevel="0" collapsed="false">
      <c r="B22" s="204" t="s">
        <v>170</v>
      </c>
      <c r="C22" s="205" t="n">
        <v>206042</v>
      </c>
      <c r="D22" s="205" t="n">
        <v>7306</v>
      </c>
      <c r="E22" s="205" t="n">
        <v>35626</v>
      </c>
      <c r="F22" s="205" t="n">
        <f aca="false">SUM(D22:E22)</f>
        <v>42932</v>
      </c>
      <c r="G22" s="207" t="n">
        <f aca="false">(F22-F18)/F18</f>
        <v>0.0574123790054432</v>
      </c>
    </row>
    <row r="23" customFormat="false" ht="12.75" hidden="false" customHeight="false" outlineLevel="0" collapsed="false">
      <c r="B23" s="204" t="s">
        <v>171</v>
      </c>
      <c r="C23" s="205" t="n">
        <v>209415</v>
      </c>
      <c r="D23" s="205" t="n">
        <v>6633</v>
      </c>
      <c r="E23" s="205" t="n">
        <v>36434</v>
      </c>
      <c r="F23" s="205" t="n">
        <f aca="false">SUM(D23:E23)</f>
        <v>43067</v>
      </c>
      <c r="G23" s="207" t="n">
        <f aca="false">(F23-F19)/F19</f>
        <v>0.0441497357319498</v>
      </c>
      <c r="P23" s="208"/>
    </row>
    <row r="24" customFormat="false" ht="12.75" hidden="false" customHeight="false" outlineLevel="0" collapsed="false">
      <c r="B24" s="204" t="s">
        <v>172</v>
      </c>
      <c r="C24" s="205" t="n">
        <v>213211</v>
      </c>
      <c r="D24" s="205" t="n">
        <v>7065</v>
      </c>
      <c r="E24" s="205" t="n">
        <v>36797</v>
      </c>
      <c r="F24" s="205" t="n">
        <f aca="false">SUM(D24:E24)</f>
        <v>43862</v>
      </c>
      <c r="G24" s="207" t="n">
        <f aca="false">(F24-F20)/F20</f>
        <v>0.0470256850950062</v>
      </c>
      <c r="P24" s="208"/>
    </row>
    <row r="25" customFormat="false" ht="12.75" hidden="false" customHeight="false" outlineLevel="0" collapsed="false">
      <c r="B25" s="204" t="s">
        <v>173</v>
      </c>
      <c r="C25" s="205" t="n">
        <v>217455</v>
      </c>
      <c r="D25" s="205" t="n">
        <v>6504</v>
      </c>
      <c r="E25" s="205" t="n">
        <v>37021</v>
      </c>
      <c r="F25" s="205" t="n">
        <f aca="false">SUM(D25:E25)</f>
        <v>43525</v>
      </c>
      <c r="G25" s="207" t="n">
        <f aca="false">(F25-F21)/F21</f>
        <v>0.0343885165644755</v>
      </c>
    </row>
    <row r="26" customFormat="false" ht="12.75" hidden="false" customHeight="false" outlineLevel="0" collapsed="false">
      <c r="B26" s="204" t="s">
        <v>174</v>
      </c>
      <c r="C26" s="205" t="n">
        <v>221339</v>
      </c>
      <c r="D26" s="205" t="n">
        <v>6276</v>
      </c>
      <c r="E26" s="205" t="n">
        <v>37279</v>
      </c>
      <c r="F26" s="205" t="n">
        <f aca="false">SUM(D26:E26)</f>
        <v>43555</v>
      </c>
      <c r="G26" s="207" t="n">
        <f aca="false">(F26-F22)/F22</f>
        <v>0.0145113202273363</v>
      </c>
    </row>
    <row r="27" customFormat="false" ht="12.75" hidden="false" customHeight="false" outlineLevel="0" collapsed="false">
      <c r="B27" s="204" t="s">
        <v>175</v>
      </c>
      <c r="C27" s="205" t="n">
        <v>225739</v>
      </c>
      <c r="D27" s="205" t="n">
        <v>6617</v>
      </c>
      <c r="E27" s="205" t="n">
        <v>38448</v>
      </c>
      <c r="F27" s="205" t="n">
        <f aca="false">SUM(D27:E27)</f>
        <v>45065</v>
      </c>
      <c r="G27" s="207" t="n">
        <f aca="false">(F27-F23)/F23</f>
        <v>0.0463928297768593</v>
      </c>
    </row>
    <row r="28" customFormat="false" ht="12.75" hidden="false" customHeight="false" outlineLevel="0" collapsed="false">
      <c r="B28" s="204" t="s">
        <v>176</v>
      </c>
      <c r="C28" s="205" t="n">
        <v>230497</v>
      </c>
      <c r="D28" s="205" t="n">
        <v>6136</v>
      </c>
      <c r="E28" s="205" t="n">
        <v>39171</v>
      </c>
      <c r="F28" s="205" t="n">
        <f aca="false">SUM(D28:E28)</f>
        <v>45307</v>
      </c>
      <c r="G28" s="207" t="n">
        <f aca="false">(F28-F24)/F24</f>
        <v>0.0329442341890475</v>
      </c>
    </row>
    <row r="29" customFormat="false" ht="12.75" hidden="false" customHeight="false" outlineLevel="0" collapsed="false">
      <c r="B29" s="204" t="s">
        <v>177</v>
      </c>
      <c r="C29" s="205" t="n">
        <v>234589</v>
      </c>
      <c r="D29" s="205" t="n">
        <v>6337</v>
      </c>
      <c r="E29" s="205" t="n">
        <v>39627</v>
      </c>
      <c r="F29" s="205" t="n">
        <f aca="false">SUM(D29:E29)</f>
        <v>45964</v>
      </c>
      <c r="G29" s="207" t="n">
        <f aca="false">(F29-F25)/F25</f>
        <v>0.0560367604824813</v>
      </c>
    </row>
    <row r="30" customFormat="false" ht="12.75" hidden="false" customHeight="false" outlineLevel="0" collapsed="false">
      <c r="B30" s="204" t="s">
        <v>178</v>
      </c>
      <c r="C30" s="205" t="n">
        <v>239741</v>
      </c>
      <c r="D30" s="205" t="n">
        <v>6148</v>
      </c>
      <c r="E30" s="205" t="n">
        <v>40034</v>
      </c>
      <c r="F30" s="205" t="n">
        <f aca="false">SUM(D30:E30)</f>
        <v>46182</v>
      </c>
      <c r="G30" s="207" t="n">
        <f aca="false">(F30-F26)/F26</f>
        <v>0.0603145448283779</v>
      </c>
    </row>
    <row r="31" customFormat="false" ht="12.75" hidden="false" customHeight="false" outlineLevel="0" collapsed="false">
      <c r="B31" s="204" t="s">
        <v>179</v>
      </c>
      <c r="C31" s="205" t="n">
        <v>244843</v>
      </c>
      <c r="D31" s="205" t="n">
        <v>5976</v>
      </c>
      <c r="E31" s="205" t="n">
        <v>41260</v>
      </c>
      <c r="F31" s="205" t="n">
        <f aca="false">SUM(D31:E31)</f>
        <v>47236</v>
      </c>
      <c r="G31" s="207" t="n">
        <f aca="false">(F31-F27)/F27</f>
        <v>0.0481748585376678</v>
      </c>
    </row>
    <row r="32" customFormat="false" ht="12.75" hidden="false" customHeight="false" outlineLevel="0" collapsed="false">
      <c r="B32" s="204" t="s">
        <v>180</v>
      </c>
      <c r="C32" s="205" t="n">
        <v>249484</v>
      </c>
      <c r="D32" s="205" t="n">
        <v>5854</v>
      </c>
      <c r="E32" s="205" t="n">
        <v>41703</v>
      </c>
      <c r="F32" s="205" t="n">
        <f aca="false">SUM(D32:E32)</f>
        <v>47557</v>
      </c>
      <c r="G32" s="207" t="n">
        <f aca="false">(F32-F28)/F28</f>
        <v>0.0496612002560311</v>
      </c>
    </row>
    <row r="33" customFormat="false" ht="12.75" hidden="false" customHeight="false" outlineLevel="0" collapsed="false">
      <c r="B33" s="204" t="s">
        <v>181</v>
      </c>
      <c r="C33" s="205" t="n">
        <v>254757</v>
      </c>
      <c r="D33" s="205" t="n">
        <v>6116</v>
      </c>
      <c r="E33" s="205" t="n">
        <v>42282</v>
      </c>
      <c r="F33" s="205" t="n">
        <f aca="false">SUM(D33:E33)</f>
        <v>48398</v>
      </c>
      <c r="G33" s="207" t="n">
        <f aca="false">(F33-F29)/F29</f>
        <v>0.0529544861195718</v>
      </c>
    </row>
    <row r="34" customFormat="false" ht="12.75" hidden="false" customHeight="false" outlineLevel="0" collapsed="false">
      <c r="B34" s="204" t="s">
        <v>182</v>
      </c>
      <c r="C34" s="205" t="n">
        <v>258890</v>
      </c>
      <c r="D34" s="205" t="n">
        <v>5802</v>
      </c>
      <c r="E34" s="205" t="n">
        <v>42135</v>
      </c>
      <c r="F34" s="205" t="n">
        <f aca="false">SUM(D34:E34)</f>
        <v>47937</v>
      </c>
      <c r="G34" s="207" t="n">
        <f aca="false">(F34-F30)/F30</f>
        <v>0.0380018188904768</v>
      </c>
    </row>
    <row r="35" customFormat="false" ht="12.75" hidden="false" customHeight="false" outlineLevel="0" collapsed="false">
      <c r="B35" s="204" t="s">
        <v>183</v>
      </c>
      <c r="C35" s="205" t="n">
        <v>264021</v>
      </c>
      <c r="D35" s="205" t="n">
        <v>6240</v>
      </c>
      <c r="E35" s="205" t="n">
        <v>43243</v>
      </c>
      <c r="F35" s="205" t="n">
        <f aca="false">SUM(D35:E35)</f>
        <v>49483</v>
      </c>
      <c r="G35" s="207" t="n">
        <f aca="false">(F35-F31)/F31</f>
        <v>0.0475696502667457</v>
      </c>
    </row>
    <row r="36" customFormat="false" ht="12.75" hidden="false" customHeight="false" outlineLevel="0" collapsed="false">
      <c r="B36" s="204" t="s">
        <v>184</v>
      </c>
      <c r="C36" s="205" t="n">
        <v>268238</v>
      </c>
      <c r="D36" s="205" t="n">
        <v>6387</v>
      </c>
      <c r="E36" s="205" t="n">
        <v>44095</v>
      </c>
      <c r="F36" s="205" t="n">
        <f aca="false">SUM(D36:E36)</f>
        <v>50482</v>
      </c>
      <c r="G36" s="207" t="n">
        <f aca="false">(F36-F32)/F32</f>
        <v>0.0615051411989823</v>
      </c>
    </row>
    <row r="37" customFormat="false" ht="12.75" hidden="false" customHeight="false" outlineLevel="0" collapsed="false">
      <c r="B37" s="204" t="s">
        <v>185</v>
      </c>
      <c r="C37" s="205" t="n">
        <v>271917</v>
      </c>
      <c r="D37" s="205" t="n">
        <v>6847</v>
      </c>
      <c r="E37" s="205" t="n">
        <v>44342</v>
      </c>
      <c r="F37" s="205" t="n">
        <f aca="false">SUM(D37:E37)</f>
        <v>51189</v>
      </c>
      <c r="G37" s="207" t="n">
        <f aca="false">(F37-F33)/F33</f>
        <v>0.0576676722178602</v>
      </c>
    </row>
    <row r="38" customFormat="false" ht="12.75" hidden="false" customHeight="false" outlineLevel="0" collapsed="false">
      <c r="B38" s="204" t="s">
        <v>186</v>
      </c>
      <c r="C38" s="205" t="n">
        <v>276631</v>
      </c>
      <c r="D38" s="205" t="n">
        <v>6902</v>
      </c>
      <c r="E38" s="205" t="n">
        <v>45225</v>
      </c>
      <c r="F38" s="205" t="n">
        <f aca="false">SUM(D38:E38)</f>
        <v>52127</v>
      </c>
      <c r="G38" s="207" t="n">
        <f aca="false">(F38-F34)/F34</f>
        <v>0.0874063875503265</v>
      </c>
    </row>
    <row r="39" customFormat="false" ht="12.75" hidden="false" customHeight="false" outlineLevel="0" collapsed="false">
      <c r="B39" s="204" t="s">
        <v>187</v>
      </c>
      <c r="C39" s="205" t="n">
        <v>279453</v>
      </c>
      <c r="D39" s="205" t="n">
        <v>6623</v>
      </c>
      <c r="E39" s="205" t="n">
        <v>45521</v>
      </c>
      <c r="F39" s="205" t="n">
        <f aca="false">SUM(D39:E39)</f>
        <v>52144</v>
      </c>
      <c r="G39" s="207" t="n">
        <f aca="false">(F39-F35)/F35</f>
        <v>0.0537760442980418</v>
      </c>
    </row>
    <row r="40" customFormat="false" ht="12.75" hidden="false" customHeight="false" outlineLevel="0" collapsed="false">
      <c r="B40" s="204" t="s">
        <v>188</v>
      </c>
      <c r="C40" s="205" t="n">
        <v>280542</v>
      </c>
      <c r="D40" s="205" t="n">
        <v>6884</v>
      </c>
      <c r="E40" s="205" t="n">
        <v>46737</v>
      </c>
      <c r="F40" s="205" t="n">
        <f aca="false">SUM(D40:E40)</f>
        <v>53621</v>
      </c>
      <c r="G40" s="207" t="n">
        <f aca="false">(F40-F36)/F36</f>
        <v>0.0621805792163543</v>
      </c>
    </row>
    <row r="41" customFormat="false" ht="12.75" hidden="false" customHeight="false" outlineLevel="0" collapsed="false">
      <c r="B41" s="204" t="s">
        <v>189</v>
      </c>
      <c r="C41" s="205" t="n">
        <v>279614</v>
      </c>
      <c r="D41" s="205" t="n">
        <v>6440</v>
      </c>
      <c r="E41" s="205" t="n">
        <v>46877</v>
      </c>
      <c r="F41" s="205" t="n">
        <f aca="false">SUM(D41:E41)</f>
        <v>53317</v>
      </c>
      <c r="G41" s="207" t="n">
        <f aca="false">(F41-F37)/F37</f>
        <v>0.0415714313622067</v>
      </c>
    </row>
    <row r="42" customFormat="false" ht="12.75" hidden="false" customHeight="false" outlineLevel="0" collapsed="false">
      <c r="B42" s="204" t="s">
        <v>190</v>
      </c>
      <c r="C42" s="205" t="n">
        <v>276616</v>
      </c>
      <c r="D42" s="205" t="n">
        <v>5614</v>
      </c>
      <c r="E42" s="205" t="n">
        <v>44735</v>
      </c>
      <c r="F42" s="205" t="n">
        <f aca="false">SUM(D42:E42)</f>
        <v>50349</v>
      </c>
      <c r="G42" s="207" t="n">
        <f aca="false">(F42-F38)/F38</f>
        <v>-0.0341090030118748</v>
      </c>
    </row>
    <row r="43" customFormat="false" ht="12.75" hidden="false" customHeight="false" outlineLevel="0" collapsed="false">
      <c r="B43" s="204" t="s">
        <v>191</v>
      </c>
      <c r="C43" s="205" t="n">
        <v>271751</v>
      </c>
      <c r="D43" s="205" t="n">
        <v>5881</v>
      </c>
      <c r="E43" s="205" t="n">
        <v>41701</v>
      </c>
      <c r="F43" s="205" t="n">
        <f aca="false">SUM(D43:E43)</f>
        <v>47582</v>
      </c>
      <c r="G43" s="207" t="n">
        <f aca="false">(F43-F39)/F39</f>
        <v>-0.0874884934028843</v>
      </c>
    </row>
    <row r="44" customFormat="false" ht="12.75" hidden="false" customHeight="false" outlineLevel="0" collapsed="false">
      <c r="B44" s="204" t="s">
        <v>192</v>
      </c>
      <c r="C44" s="205" t="n">
        <v>269900</v>
      </c>
      <c r="D44" s="205" t="n">
        <v>5982</v>
      </c>
      <c r="E44" s="205" t="n">
        <v>41928</v>
      </c>
      <c r="F44" s="205" t="n">
        <f aca="false">SUM(D44:E44)</f>
        <v>47910</v>
      </c>
      <c r="G44" s="207" t="n">
        <f aca="false">(F44-F40)/F40</f>
        <v>-0.106506779060443</v>
      </c>
    </row>
    <row r="45" customFormat="false" ht="12.75" hidden="false" customHeight="false" outlineLevel="0" collapsed="false">
      <c r="B45" s="204" t="s">
        <v>193</v>
      </c>
      <c r="C45" s="205" t="n">
        <v>268666</v>
      </c>
      <c r="D45" s="205" t="n">
        <v>6054</v>
      </c>
      <c r="E45" s="205" t="n">
        <v>42211</v>
      </c>
      <c r="F45" s="205" t="n">
        <f aca="false">SUM(D45:E45)</f>
        <v>48265</v>
      </c>
      <c r="G45" s="207" t="n">
        <f aca="false">(F45-F41)/F41</f>
        <v>-0.0947540184181406</v>
      </c>
    </row>
    <row r="46" customFormat="false" ht="12.75" hidden="false" customHeight="false" outlineLevel="0" collapsed="false">
      <c r="B46" s="204" t="s">
        <v>194</v>
      </c>
      <c r="C46" s="205" t="n">
        <v>268735</v>
      </c>
      <c r="D46" s="205" t="n">
        <v>5632</v>
      </c>
      <c r="E46" s="205" t="n">
        <v>41625</v>
      </c>
      <c r="F46" s="205" t="n">
        <f aca="false">SUM(D46:E46)</f>
        <v>47257</v>
      </c>
      <c r="G46" s="207" t="n">
        <f aca="false">(F46-F42)/F42</f>
        <v>-0.0614113487854774</v>
      </c>
    </row>
    <row r="47" customFormat="false" ht="12.75" hidden="false" customHeight="false" outlineLevel="0" collapsed="false">
      <c r="B47" s="204" t="s">
        <v>243</v>
      </c>
      <c r="C47" s="205" t="n">
        <v>269646</v>
      </c>
      <c r="D47" s="205" t="n">
        <v>6337</v>
      </c>
      <c r="E47" s="205" t="n">
        <v>41777</v>
      </c>
      <c r="F47" s="205" t="n">
        <f aca="false">SUM(D47:E47)</f>
        <v>48114</v>
      </c>
      <c r="G47" s="207" t="n">
        <f aca="false">(F47-F43)/F43</f>
        <v>0.011180698583498</v>
      </c>
    </row>
    <row r="48" customFormat="false" ht="12.75" hidden="false" customHeight="false" outlineLevel="0" collapsed="false">
      <c r="B48" s="204" t="s">
        <v>244</v>
      </c>
      <c r="C48" s="205" t="n">
        <v>270086</v>
      </c>
      <c r="D48" s="205" t="n">
        <v>6457</v>
      </c>
      <c r="E48" s="205" t="n">
        <v>42193</v>
      </c>
      <c r="F48" s="205" t="n">
        <f aca="false">SUM(D48:E48)</f>
        <v>48650</v>
      </c>
      <c r="G48" s="207" t="n">
        <f aca="false">(F48-F44)/F44</f>
        <v>0.0154456272176999</v>
      </c>
    </row>
    <row r="49" customFormat="false" ht="12.75" hidden="false" customHeight="false" outlineLevel="0" collapsed="false">
      <c r="B49" s="204" t="s">
        <v>245</v>
      </c>
      <c r="C49" s="205" t="n">
        <v>270520</v>
      </c>
      <c r="D49" s="205" t="n">
        <v>6030</v>
      </c>
      <c r="E49" s="205" t="n">
        <v>42448</v>
      </c>
      <c r="F49" s="205" t="n">
        <f aca="false">SUM(D49:E49)</f>
        <v>48478</v>
      </c>
      <c r="G49" s="207" t="n">
        <f aca="false">(F49-F45)/F45</f>
        <v>0.00441313581270072</v>
      </c>
    </row>
    <row r="50" customFormat="false" ht="12.75" hidden="false" customHeight="false" outlineLevel="0" collapsed="false">
      <c r="B50" s="204" t="s">
        <v>246</v>
      </c>
      <c r="C50" s="205" t="n">
        <v>270683</v>
      </c>
      <c r="D50" s="205" t="n">
        <v>6429</v>
      </c>
      <c r="E50" s="205" t="n">
        <v>43560</v>
      </c>
      <c r="F50" s="205" t="n">
        <f aca="false">SUM(D50:E50)</f>
        <v>49989</v>
      </c>
      <c r="G50" s="207" t="n">
        <f aca="false">(F50-F46)/F46</f>
        <v>0.0578115411473433</v>
      </c>
    </row>
    <row r="51" customFormat="false" ht="12.75" hidden="false" customHeight="false" outlineLevel="0" collapsed="false">
      <c r="B51" s="204" t="s">
        <v>247</v>
      </c>
      <c r="C51" s="205" t="n">
        <v>269393</v>
      </c>
      <c r="D51" s="205" t="n">
        <v>6098</v>
      </c>
      <c r="E51" s="205" t="n">
        <v>43395</v>
      </c>
      <c r="F51" s="205" t="n">
        <f aca="false">SUM(D51:E51)</f>
        <v>49493</v>
      </c>
      <c r="G51" s="207" t="n">
        <f aca="false">(F51-F47)/F47</f>
        <v>0.0286610965623311</v>
      </c>
    </row>
    <row r="52" customFormat="false" ht="12.75" hidden="false" customHeight="false" outlineLevel="0" collapsed="false">
      <c r="B52" s="204" t="s">
        <v>248</v>
      </c>
      <c r="C52" s="205" t="n">
        <v>268449</v>
      </c>
      <c r="D52" s="205" t="n">
        <v>6117</v>
      </c>
      <c r="E52" s="205" t="n">
        <v>42703</v>
      </c>
      <c r="F52" s="205" t="n">
        <f aca="false">SUM(D52:E52)</f>
        <v>48820</v>
      </c>
      <c r="G52" s="207" t="n">
        <f aca="false">(F52-F48)/F48</f>
        <v>0.00349434737923947</v>
      </c>
    </row>
    <row r="53" customFormat="false" ht="12.75" hidden="false" customHeight="false" outlineLevel="0" collapsed="false">
      <c r="B53" s="204" t="s">
        <v>249</v>
      </c>
      <c r="C53" s="205" t="n">
        <v>266860</v>
      </c>
      <c r="D53" s="205" t="n">
        <v>5984</v>
      </c>
      <c r="E53" s="205" t="n">
        <v>42540</v>
      </c>
      <c r="F53" s="205" t="n">
        <f aca="false">SUM(D53:E53)</f>
        <v>48524</v>
      </c>
      <c r="G53" s="207" t="n">
        <f aca="false">(F53-F49)/F49</f>
        <v>0.000948884029869219</v>
      </c>
    </row>
    <row r="54" customFormat="false" ht="12.75" hidden="false" customHeight="false" outlineLevel="0" collapsed="false">
      <c r="B54" s="204" t="s">
        <v>250</v>
      </c>
      <c r="C54" s="205" t="n">
        <v>265747</v>
      </c>
      <c r="D54" s="205" t="n">
        <v>6192</v>
      </c>
      <c r="E54" s="205" t="n">
        <v>43013</v>
      </c>
      <c r="F54" s="205" t="n">
        <f aca="false">SUM(D54:E54)</f>
        <v>49205</v>
      </c>
      <c r="G54" s="207" t="n">
        <f aca="false">(F54-F50)/F50</f>
        <v>-0.015683450359079</v>
      </c>
    </row>
    <row r="55" customFormat="false" ht="12.75" hidden="false" customHeight="false" outlineLevel="0" collapsed="false">
      <c r="B55" s="209" t="s">
        <v>195</v>
      </c>
      <c r="C55" s="205" t="n">
        <v>263081</v>
      </c>
      <c r="D55" s="205" t="n">
        <v>5738</v>
      </c>
      <c r="E55" s="205" t="n">
        <v>42079</v>
      </c>
      <c r="F55" s="205" t="n">
        <f aca="false">SUM(D55:E55)</f>
        <v>47817</v>
      </c>
      <c r="G55" s="207" t="n">
        <f aca="false">(F55-F51)/F51</f>
        <v>-0.0338633746186329</v>
      </c>
    </row>
    <row r="56" customFormat="false" ht="12.75" hidden="false" customHeight="false" outlineLevel="0" collapsed="false">
      <c r="B56" s="209" t="s">
        <v>196</v>
      </c>
      <c r="C56" s="205" t="n">
        <v>260315</v>
      </c>
      <c r="D56" s="205" t="n">
        <v>5535</v>
      </c>
      <c r="E56" s="205" t="n">
        <v>41460</v>
      </c>
      <c r="F56" s="205" t="n">
        <f aca="false">SUM(D56:E56)</f>
        <v>46995</v>
      </c>
      <c r="G56" s="207" t="n">
        <f aca="false">(F56-F52)/F52</f>
        <v>-0.0373822204014748</v>
      </c>
    </row>
    <row r="57" customFormat="false" ht="12.75" hidden="false" customHeight="false" outlineLevel="0" collapsed="false">
      <c r="B57" s="209" t="s">
        <v>197</v>
      </c>
      <c r="C57" s="205" t="n">
        <v>259750</v>
      </c>
      <c r="D57" s="205" t="n">
        <v>6120</v>
      </c>
      <c r="E57" s="205" t="n">
        <v>40907</v>
      </c>
      <c r="F57" s="205" t="n">
        <f aca="false">SUM(D57:E57)</f>
        <v>47027</v>
      </c>
      <c r="G57" s="207" t="n">
        <f aca="false">(F57-F53)/F53</f>
        <v>-0.0308507130492128</v>
      </c>
    </row>
    <row r="58" customFormat="false" ht="12.75" hidden="false" customHeight="false" outlineLevel="0" collapsed="false">
      <c r="B58" s="209" t="s">
        <v>198</v>
      </c>
      <c r="C58" s="205" t="n">
        <v>256669</v>
      </c>
      <c r="D58" s="205" t="n">
        <v>6626</v>
      </c>
      <c r="E58" s="205" t="n">
        <v>41122</v>
      </c>
      <c r="F58" s="205" t="n">
        <f aca="false">SUM(D58:E58)</f>
        <v>47748</v>
      </c>
      <c r="G58" s="207" t="n">
        <f aca="false">(F58-F54)/F54</f>
        <v>-0.0296108119093588</v>
      </c>
    </row>
    <row r="59" customFormat="false" ht="12.75" hidden="false" customHeight="false" outlineLevel="0" collapsed="false">
      <c r="B59" s="209" t="s">
        <v>199</v>
      </c>
      <c r="C59" s="205" t="n">
        <v>256485</v>
      </c>
      <c r="D59" s="205" t="n">
        <v>6099</v>
      </c>
      <c r="E59" s="205" t="n">
        <v>41092</v>
      </c>
      <c r="F59" s="205" t="n">
        <f aca="false">SUM(D59:E59)</f>
        <v>47191</v>
      </c>
      <c r="G59" s="207" t="n">
        <f aca="false">(F59-F55)/F55</f>
        <v>-0.0130915783089696</v>
      </c>
    </row>
    <row r="60" customFormat="false" ht="12.75" hidden="false" customHeight="false" outlineLevel="0" collapsed="false">
      <c r="B60" s="209" t="s">
        <v>200</v>
      </c>
      <c r="C60" s="205" t="n">
        <v>256172</v>
      </c>
      <c r="D60" s="205" t="n">
        <v>6344</v>
      </c>
      <c r="E60" s="205" t="n">
        <v>40496</v>
      </c>
      <c r="F60" s="205" t="n">
        <f aca="false">SUM(D60:E60)</f>
        <v>46840</v>
      </c>
      <c r="G60" s="207" t="n">
        <f aca="false">(F60-F56)/F56</f>
        <v>-0.00329822321523566</v>
      </c>
    </row>
    <row r="61" customFormat="false" ht="12.75" hidden="false" customHeight="false" outlineLevel="0" collapsed="false">
      <c r="B61" s="209" t="s">
        <v>201</v>
      </c>
      <c r="C61" s="205" t="n">
        <v>255692</v>
      </c>
      <c r="D61" s="205" t="n">
        <v>6421</v>
      </c>
      <c r="E61" s="205" t="n">
        <v>41071</v>
      </c>
      <c r="F61" s="205" t="n">
        <f aca="false">SUM(D61:E61)</f>
        <v>47492</v>
      </c>
      <c r="G61" s="207" t="n">
        <f aca="false">(F61-F57)/F57</f>
        <v>0.00988793671720501</v>
      </c>
    </row>
    <row r="62" customFormat="false" ht="12.75" hidden="false" customHeight="false" outlineLevel="0" collapsed="false">
      <c r="B62" s="209" t="s">
        <v>202</v>
      </c>
      <c r="C62" s="205" t="n">
        <v>257344</v>
      </c>
      <c r="D62" s="205" t="n">
        <v>6885</v>
      </c>
      <c r="E62" s="205" t="n">
        <v>41285</v>
      </c>
      <c r="F62" s="205" t="n">
        <f aca="false">SUM(D62:E62)</f>
        <v>48170</v>
      </c>
      <c r="G62" s="207" t="n">
        <f aca="false">(F62-F58)/F58</f>
        <v>0.00883806651587501</v>
      </c>
    </row>
    <row r="63" customFormat="false" ht="12.75" hidden="false" customHeight="false" outlineLevel="0" collapsed="false">
      <c r="B63" s="209" t="s">
        <v>203</v>
      </c>
      <c r="C63" s="205" t="n">
        <v>257302</v>
      </c>
      <c r="D63" s="205" t="n">
        <v>6487</v>
      </c>
      <c r="E63" s="205" t="n">
        <v>40628</v>
      </c>
      <c r="F63" s="205" t="n">
        <f aca="false">SUM(D63:E63)</f>
        <v>47115</v>
      </c>
      <c r="G63" s="207" t="n">
        <f aca="false">(F63-F59)/F59</f>
        <v>-0.00161047657392299</v>
      </c>
    </row>
    <row r="64" customFormat="false" ht="12.75" hidden="false" customHeight="false" outlineLevel="0" collapsed="false">
      <c r="B64" s="209" t="s">
        <v>204</v>
      </c>
      <c r="C64" s="205" t="n">
        <v>257889</v>
      </c>
      <c r="D64" s="205" t="n">
        <v>6083</v>
      </c>
      <c r="E64" s="205" t="n">
        <v>41427</v>
      </c>
      <c r="F64" s="205" t="n">
        <f aca="false">SUM(D64:E64)</f>
        <v>47510</v>
      </c>
      <c r="G64" s="207" t="n">
        <f aca="false">(F64-F60)/F60</f>
        <v>0.0143040136635354</v>
      </c>
    </row>
    <row r="65" customFormat="false" ht="12.75" hidden="false" customHeight="false" outlineLevel="0" collapsed="false">
      <c r="B65" s="209" t="s">
        <v>205</v>
      </c>
      <c r="C65" s="205" t="n">
        <v>259888</v>
      </c>
      <c r="D65" s="205" t="n">
        <v>6476</v>
      </c>
      <c r="E65" s="205" t="n">
        <v>41531</v>
      </c>
      <c r="F65" s="205" t="n">
        <f aca="false">SUM(D65:E65)</f>
        <v>48007</v>
      </c>
      <c r="G65" s="207" t="n">
        <f aca="false">(F65-F61)/F61</f>
        <v>0.0108439316095342</v>
      </c>
    </row>
    <row r="66" customFormat="false" ht="12.75" hidden="false" customHeight="false" outlineLevel="0" collapsed="false">
      <c r="B66" s="209" t="s">
        <v>206</v>
      </c>
      <c r="C66" s="205" t="n">
        <v>262741</v>
      </c>
      <c r="D66" s="205" t="n">
        <v>6214</v>
      </c>
      <c r="E66" s="205" t="n">
        <v>42268</v>
      </c>
      <c r="F66" s="205" t="n">
        <f aca="false">SUM(D66:E66)</f>
        <v>48482</v>
      </c>
      <c r="G66" s="207" t="n">
        <f aca="false">(F66-F62)/F62</f>
        <v>0.00647706041104422</v>
      </c>
    </row>
    <row r="67" customFormat="false" ht="12.75" hidden="false" customHeight="false" outlineLevel="0" collapsed="false">
      <c r="B67" s="209" t="s">
        <v>207</v>
      </c>
      <c r="C67" s="205" t="n">
        <v>266837</v>
      </c>
      <c r="D67" s="205" t="n">
        <v>6783</v>
      </c>
      <c r="E67" s="205" t="n">
        <v>42893</v>
      </c>
      <c r="F67" s="205" t="n">
        <f aca="false">SUM(D67:E67)</f>
        <v>49676</v>
      </c>
      <c r="G67" s="207" t="n">
        <f aca="false">(F67-F63)/F63</f>
        <v>0.0543563620927518</v>
      </c>
    </row>
    <row r="68" customFormat="false" ht="12.75" hidden="false" customHeight="false" outlineLevel="0" collapsed="false">
      <c r="B68" s="209" t="s">
        <v>208</v>
      </c>
      <c r="C68" s="205" t="n">
        <v>268951</v>
      </c>
      <c r="D68" s="205" t="n">
        <v>6830</v>
      </c>
      <c r="E68" s="205" t="n">
        <v>43206</v>
      </c>
      <c r="F68" s="205" t="n">
        <f aca="false">SUM(D68:E68)</f>
        <v>50036</v>
      </c>
      <c r="G68" s="207" t="n">
        <f aca="false">(F68-F64)/F64</f>
        <v>0.0531677541570196</v>
      </c>
    </row>
    <row r="69" customFormat="false" ht="12.75" hidden="false" customHeight="false" outlineLevel="0" collapsed="false">
      <c r="B69" s="209" t="s">
        <v>209</v>
      </c>
      <c r="C69" s="205" t="n">
        <v>271749</v>
      </c>
      <c r="D69" s="205" t="n">
        <v>7096</v>
      </c>
      <c r="E69" s="205" t="n">
        <v>43003</v>
      </c>
      <c r="F69" s="205" t="n">
        <f aca="false">SUM(D69:E69)</f>
        <v>50099</v>
      </c>
      <c r="G69" s="207" t="n">
        <f aca="false">(F69-F65)/F65</f>
        <v>0.0435769783573229</v>
      </c>
    </row>
    <row r="70" customFormat="false" ht="12.75" hidden="false" customHeight="false" outlineLevel="0" collapsed="false">
      <c r="B70" s="209" t="s">
        <v>210</v>
      </c>
      <c r="C70" s="205" t="n">
        <v>273628</v>
      </c>
      <c r="D70" s="205" t="n">
        <v>7430</v>
      </c>
      <c r="E70" s="205" t="n">
        <v>43309</v>
      </c>
      <c r="F70" s="205" t="n">
        <f aca="false">SUM(D70:E70)</f>
        <v>50739</v>
      </c>
      <c r="G70" s="207" t="n">
        <f aca="false">(F70-F66)/F66</f>
        <v>0.0465533600099006</v>
      </c>
    </row>
    <row r="71" customFormat="false" ht="12.75" hidden="false" customHeight="false" outlineLevel="0" collapsed="false">
      <c r="B71" s="209" t="str">
        <f aca="false">EXPT_VL!B90</f>
        <v>2016:1</v>
      </c>
      <c r="C71" s="205" t="n">
        <v>276064</v>
      </c>
      <c r="D71" s="205" t="n">
        <v>7560</v>
      </c>
      <c r="E71" s="205" t="n">
        <v>44111</v>
      </c>
      <c r="F71" s="205" t="n">
        <f aca="false">SUM(D71:E71)</f>
        <v>51671</v>
      </c>
      <c r="G71" s="207" t="n">
        <f aca="false">(F71-F67)/F67</f>
        <v>0.0401602383444722</v>
      </c>
    </row>
    <row r="72" customFormat="false" ht="12.75" hidden="false" customHeight="false" outlineLevel="0" collapsed="false">
      <c r="B72" s="209" t="str">
        <f aca="false">EXPT_VL!B91</f>
        <v>2016:2</v>
      </c>
      <c r="C72" s="205" t="n">
        <v>278512</v>
      </c>
      <c r="D72" s="205" t="n">
        <v>7486</v>
      </c>
      <c r="E72" s="205" t="n">
        <v>43917</v>
      </c>
      <c r="F72" s="205" t="n">
        <f aca="false">SUM(D72:E72)</f>
        <v>51403</v>
      </c>
      <c r="G72" s="207" t="n">
        <f aca="false">(F72-F68)/F68</f>
        <v>0.0273203293628587</v>
      </c>
    </row>
    <row r="73" customFormat="false" ht="12.75" hidden="false" customHeight="false" outlineLevel="0" collapsed="false">
      <c r="B73" s="209" t="str">
        <f aca="false">EXPT_VL!B92</f>
        <v>2016:3</v>
      </c>
      <c r="C73" s="205" t="n">
        <v>281176</v>
      </c>
      <c r="D73" s="205" t="n">
        <v>7534</v>
      </c>
      <c r="E73" s="205" t="n">
        <v>44993</v>
      </c>
      <c r="F73" s="205" t="n">
        <f aca="false">SUM(D73:E73)</f>
        <v>52527</v>
      </c>
      <c r="G73" s="207" t="n">
        <f aca="false">(F73-F69)/F69</f>
        <v>0.0484640411984271</v>
      </c>
    </row>
    <row r="74" customFormat="false" ht="12.75" hidden="false" customHeight="false" outlineLevel="0" collapsed="false">
      <c r="B74" s="209" t="str">
        <f aca="false">EXPT_VL!B93</f>
        <v>2016:4</v>
      </c>
      <c r="C74" s="205" t="n">
        <v>282991</v>
      </c>
      <c r="D74" s="205" t="n">
        <v>7516</v>
      </c>
      <c r="E74" s="205" t="n">
        <v>45449</v>
      </c>
      <c r="F74" s="205" t="n">
        <f aca="false">SUM(D74:E74)</f>
        <v>52965</v>
      </c>
      <c r="G74" s="207" t="n">
        <f aca="false">(F74-F70)/F70</f>
        <v>0.0438715780760362</v>
      </c>
    </row>
    <row r="77" customFormat="false" ht="12.75" hidden="false" customHeight="false" outlineLevel="0" collapsed="false">
      <c r="B77" s="209" t="str">
        <f aca="false">EXPT_VL!B96</f>
        <v>2017:1</v>
      </c>
      <c r="C77" s="205" t="n">
        <v>285943</v>
      </c>
      <c r="D77" s="205" t="n">
        <v>7688</v>
      </c>
      <c r="E77" s="205" t="n">
        <v>46725</v>
      </c>
      <c r="F77" s="205" t="n">
        <f aca="false">SUM(D77:E77)</f>
        <v>54413</v>
      </c>
      <c r="G77" s="207" t="n">
        <f aca="false">(F77-F71)/F71</f>
        <v>0.0530665170017999</v>
      </c>
    </row>
    <row r="78" customFormat="false" ht="12.75" hidden="false" customHeight="false" outlineLevel="0" collapsed="false">
      <c r="B78" s="209" t="str">
        <f aca="false">EXPT_VL!B97</f>
        <v>2017:2</v>
      </c>
      <c r="C78" s="205" t="n">
        <v>290628</v>
      </c>
      <c r="D78" s="205" t="n">
        <v>7598</v>
      </c>
      <c r="E78" s="205" t="n">
        <v>47279</v>
      </c>
      <c r="F78" s="205" t="n">
        <f aca="false">SUM(D78:E78)</f>
        <v>54877</v>
      </c>
      <c r="G78" s="207" t="n">
        <f aca="false">(F78-F72)/F72</f>
        <v>0.0675836040698014</v>
      </c>
    </row>
    <row r="79" customFormat="false" ht="12.75" hidden="false" customHeight="false" outlineLevel="0" collapsed="false">
      <c r="B79" s="209" t="str">
        <f aca="false">EXPT_VL!B98</f>
        <v>2017:3</v>
      </c>
      <c r="C79" s="205" t="n">
        <v>292767</v>
      </c>
      <c r="D79" s="205" t="n">
        <v>7829</v>
      </c>
      <c r="E79" s="205" t="n">
        <v>47757</v>
      </c>
      <c r="F79" s="205" t="n">
        <f aca="false">SUM(D79:E79)</f>
        <v>55586</v>
      </c>
      <c r="G79" s="207" t="n">
        <f aca="false">(F79-F73)/F73</f>
        <v>0.0582367163553982</v>
      </c>
    </row>
    <row r="80" customFormat="false" ht="12.75" hidden="false" customHeight="false" outlineLevel="0" collapsed="false">
      <c r="B80" s="209" t="str">
        <f aca="false">EXPT_VL!B99</f>
        <v>2017:4</v>
      </c>
      <c r="C80" s="205" t="n">
        <v>296981</v>
      </c>
      <c r="D80" s="205" t="n">
        <v>8220</v>
      </c>
      <c r="E80" s="205" t="n">
        <v>48614</v>
      </c>
      <c r="F80" s="205" t="n">
        <f aca="false">SUM(D80:E80)</f>
        <v>56834</v>
      </c>
      <c r="G80" s="207" t="n">
        <f aca="false">(F80-F74)/F74</f>
        <v>0.0730482394033796</v>
      </c>
    </row>
    <row r="81" customFormat="false" ht="12.75" hidden="false" customHeight="false" outlineLevel="0" collapsed="false">
      <c r="B81" s="209" t="str">
        <f aca="false">EXPT_VL!B100</f>
        <v>2018:1</v>
      </c>
      <c r="C81" s="205" t="n">
        <v>297662</v>
      </c>
      <c r="D81" s="205" t="n">
        <v>7980</v>
      </c>
      <c r="E81" s="205" t="n">
        <v>48207</v>
      </c>
      <c r="F81" s="205" t="n">
        <f aca="false">SUM(D81:E81)</f>
        <v>56187</v>
      </c>
      <c r="G81" s="207" t="n">
        <f aca="false">(F81-F77)/F77</f>
        <v>0.0326025030783085</v>
      </c>
    </row>
    <row r="82" customFormat="false" ht="12.75" hidden="false" customHeight="false" outlineLevel="0" collapsed="false">
      <c r="B82" s="209" t="str">
        <f aca="false">EXPT_VL!B101</f>
        <v>2018:2</v>
      </c>
      <c r="C82" s="205" t="n">
        <v>301130</v>
      </c>
      <c r="D82" s="205" t="n">
        <v>8027</v>
      </c>
      <c r="E82" s="205" t="n">
        <v>48513</v>
      </c>
      <c r="F82" s="205" t="n">
        <f aca="false">SUM(D82:E82)</f>
        <v>56540</v>
      </c>
      <c r="G82" s="207" t="n">
        <f aca="false">(F82-F78)/F78</f>
        <v>0.030304134701241</v>
      </c>
    </row>
    <row r="83" customFormat="false" ht="12.75" hidden="false" customHeight="false" outlineLevel="0" collapsed="false">
      <c r="B83" s="209" t="str">
        <f aca="false">EXPT_VL!B102</f>
        <v>2018:3</v>
      </c>
      <c r="C83" s="205" t="n">
        <v>303220</v>
      </c>
      <c r="D83" s="205" t="n">
        <v>7636</v>
      </c>
      <c r="E83" s="205" t="n">
        <v>48759</v>
      </c>
      <c r="F83" s="205" t="n">
        <f aca="false">SUM(D83:E83)</f>
        <v>56395</v>
      </c>
      <c r="G83" s="207" t="n">
        <f aca="false">(F83-F79)/F79</f>
        <v>0.0145540243946317</v>
      </c>
    </row>
    <row r="84" customFormat="false" ht="12.75" hidden="false" customHeight="false" outlineLevel="0" collapsed="false">
      <c r="B84" s="209" t="str">
        <f aca="false">EXPT_VL!B103</f>
        <v>2018:4</v>
      </c>
      <c r="C84" s="205" t="n">
        <v>306236</v>
      </c>
      <c r="D84" s="205" t="n">
        <v>7982</v>
      </c>
      <c r="E84" s="205" t="n">
        <v>48212</v>
      </c>
      <c r="F84" s="205" t="n">
        <f aca="false">SUM(D84:E84)</f>
        <v>56194</v>
      </c>
      <c r="G84" s="207" t="n">
        <f aca="false">(F84-F80)/F80</f>
        <v>-0.0112608649751909</v>
      </c>
    </row>
    <row r="88" customFormat="false" ht="12.75" hidden="false" customHeight="false" outlineLevel="0" collapsed="false">
      <c r="B88" s="210" t="s">
        <v>270</v>
      </c>
    </row>
  </sheetData>
  <mergeCells count="4">
    <mergeCell ref="J1:K2"/>
    <mergeCell ref="C5:E5"/>
    <mergeCell ref="F5:G5"/>
    <mergeCell ref="P23:P24"/>
  </mergeCells>
  <hyperlinks>
    <hyperlink ref="J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04"/>
  <sheetViews>
    <sheetView showFormulas="false" showGridLines="false" showRowColHeaders="false" showZeros="true" rightToLeft="false" tabSelected="false" showOutlineSymbols="true" defaultGridColor="true" view="normal" topLeftCell="A91" colorId="64" zoomScale="100" zoomScaleNormal="100" zoomScalePageLayoutView="100" workbookViewId="0">
      <selection pane="topLeft" activeCell="M28" activeCellId="0" sqref="M28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4" min="3" style="0" width="11.04"/>
    <col collapsed="false" customWidth="false" hidden="false" outlineLevel="0" max="15" min="15" style="0" width="11.55"/>
    <col collapsed="false" customWidth="true" hidden="false" outlineLevel="0" max="20" min="16" style="0" width="11.04"/>
    <col collapsed="false" customWidth="true" hidden="false" outlineLevel="0" max="21" min="21" style="0" width="12.83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2" t="s">
        <v>271</v>
      </c>
      <c r="D1" s="11"/>
      <c r="E1" s="11"/>
      <c r="F1" s="11"/>
      <c r="G1" s="11"/>
      <c r="L1" s="133" t="s">
        <v>0</v>
      </c>
      <c r="M1" s="133"/>
      <c r="Y1" s="133" t="s">
        <v>0</v>
      </c>
      <c r="Z1" s="133"/>
    </row>
    <row r="2" customFormat="false" ht="15.75" hidden="false" customHeight="true" outlineLevel="0" collapsed="false">
      <c r="B2" s="132" t="s">
        <v>272</v>
      </c>
      <c r="L2" s="133"/>
      <c r="M2" s="133"/>
      <c r="P2" s="132" t="s">
        <v>272</v>
      </c>
      <c r="Y2" s="133"/>
      <c r="Z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P3" s="22" t="str">
        <f aca="false">EXPT_VL!$P$3</f>
        <v>Periodo:1995:1-2019:1</v>
      </c>
    </row>
    <row r="4" customFormat="false" ht="13.5" hidden="false" customHeight="false" outlineLevel="0" collapsed="false">
      <c r="B4" s="22" t="s">
        <v>119</v>
      </c>
      <c r="P4" s="22" t="s">
        <v>228</v>
      </c>
    </row>
    <row r="5" customFormat="false" ht="35.25" hidden="false" customHeight="false" outlineLevel="0" collapsed="false">
      <c r="B5" s="136" t="s">
        <v>122</v>
      </c>
      <c r="C5" s="137" t="s">
        <v>39</v>
      </c>
      <c r="D5" s="137" t="s">
        <v>65</v>
      </c>
      <c r="E5" s="137" t="str">
        <f aca="false">EXPT_VL!E5</f>
        <v>Castilla La Mancha</v>
      </c>
      <c r="F5" s="137" t="s">
        <v>68</v>
      </c>
      <c r="G5" s="137" t="s">
        <v>69</v>
      </c>
      <c r="H5" s="137" t="s">
        <v>71</v>
      </c>
      <c r="I5" s="138" t="s">
        <v>74</v>
      </c>
      <c r="J5" s="138" t="s">
        <v>75</v>
      </c>
      <c r="K5" s="139" t="s">
        <v>123</v>
      </c>
      <c r="L5" s="140" t="s">
        <v>273</v>
      </c>
      <c r="M5" s="141" t="s">
        <v>125</v>
      </c>
      <c r="P5" s="142" t="s">
        <v>126</v>
      </c>
      <c r="Q5" s="137" t="s">
        <v>39</v>
      </c>
      <c r="R5" s="137" t="s">
        <v>65</v>
      </c>
      <c r="S5" s="137" t="str">
        <f aca="false">E5</f>
        <v>Castilla La Mancha</v>
      </c>
      <c r="T5" s="137" t="s">
        <v>68</v>
      </c>
      <c r="U5" s="137" t="s">
        <v>69</v>
      </c>
      <c r="V5" s="137" t="s">
        <v>71</v>
      </c>
      <c r="W5" s="138" t="s">
        <v>74</v>
      </c>
      <c r="X5" s="137" t="s">
        <v>75</v>
      </c>
      <c r="Y5" s="143" t="s">
        <v>123</v>
      </c>
      <c r="Z5" s="144" t="s">
        <v>127</v>
      </c>
    </row>
    <row r="6" customFormat="false" ht="13.5" hidden="false" customHeight="false" outlineLevel="0" collapsed="false">
      <c r="B6" s="149" t="s">
        <v>128</v>
      </c>
      <c r="C6" s="150" t="n">
        <f aca="false">INTRA_VL!C6+EXPT_VL!C6+EXPV_RM!C6</f>
        <v>7335.21483909754</v>
      </c>
      <c r="D6" s="150" t="n">
        <f aca="false">INTRA_VL!D6+EXPT_VL!D6+EXPV_RM!I6</f>
        <v>5194.27591651774</v>
      </c>
      <c r="E6" s="150" t="n">
        <f aca="false">INTRA_VL!E6+EXPT_VL!E6+EXPV_RM!J6</f>
        <v>2750.28871301373</v>
      </c>
      <c r="F6" s="150" t="n">
        <f aca="false">INTRA_VL!F6+EXPT_VL!F6+EXPV_RM!L6</f>
        <v>8876.61725109972</v>
      </c>
      <c r="G6" s="150" t="n">
        <f aca="false">INTRA_VL!G6+EXPT_VL!G6+EXPV_RM!M6</f>
        <v>739.382801345076</v>
      </c>
      <c r="H6" s="150" t="n">
        <f aca="false">INTRA_VL!H6+EXPT_VL!H6+EXPV_RM!O6</f>
        <v>7451.47189683582</v>
      </c>
      <c r="I6" s="151" t="n">
        <f aca="false">INTRA_VL!I6+EXPT_VL!I6+EXPV_RM!Q6</f>
        <v>1983.30556438286</v>
      </c>
      <c r="J6" s="151" t="n">
        <f aca="false">INTRA_VL!J6+EXPT_VL!J6+EXPV_RM!R6</f>
        <v>6077.24959519832</v>
      </c>
      <c r="K6" s="152" t="n">
        <v>33468.4574377561</v>
      </c>
      <c r="L6" s="153" t="n">
        <f aca="false">SUM(C6:K6)</f>
        <v>73876.2640152469</v>
      </c>
      <c r="M6" s="154"/>
      <c r="P6" s="149" t="n">
        <v>1995</v>
      </c>
      <c r="Q6" s="150" t="n">
        <f aca="false">SUM(C6:C9)</f>
        <v>28700.5181704278</v>
      </c>
      <c r="R6" s="150" t="n">
        <f aca="false">SUM(D6:D9)</f>
        <v>21304.0530353587</v>
      </c>
      <c r="S6" s="150" t="n">
        <f aca="false">SUM(E6:E9)</f>
        <v>11102.928358312</v>
      </c>
      <c r="T6" s="150" t="n">
        <f aca="false">SUM(F6:F9)</f>
        <v>35106.1868262846</v>
      </c>
      <c r="U6" s="150" t="n">
        <f aca="false">SUM(G6:G9)</f>
        <v>2700.554746352</v>
      </c>
      <c r="V6" s="150" t="n">
        <f aca="false">SUM(H6:H9)</f>
        <v>30981.2956913353</v>
      </c>
      <c r="W6" s="151" t="n">
        <f aca="false">SUM(I6:I9)</f>
        <v>8315.18379912701</v>
      </c>
      <c r="X6" s="151" t="n">
        <f aca="false">SUM(J6:J9)</f>
        <v>23245.2372007364</v>
      </c>
      <c r="Y6" s="155" t="n">
        <f aca="false">SUM(K6:K9)</f>
        <v>133749.932993896</v>
      </c>
      <c r="Z6" s="156" t="n">
        <f aca="false">SUM(L6:L9)</f>
        <v>295205.89082183</v>
      </c>
    </row>
    <row r="7" customFormat="false" ht="12.75" hidden="false" customHeight="false" outlineLevel="0" collapsed="false">
      <c r="B7" s="161" t="s">
        <v>129</v>
      </c>
      <c r="C7" s="162" t="n">
        <f aca="false">INTRA_VL!C7+EXPT_VL!C7+EXPV_RM!C7</f>
        <v>7046.75577564659</v>
      </c>
      <c r="D7" s="162" t="n">
        <f aca="false">INTRA_VL!D7+EXPT_VL!D7+EXPV_RM!I7</f>
        <v>5389.13738754277</v>
      </c>
      <c r="E7" s="162" t="n">
        <f aca="false">INTRA_VL!E7+EXPT_VL!E7+EXPV_RM!J7</f>
        <v>2708.40457751876</v>
      </c>
      <c r="F7" s="162" t="n">
        <f aca="false">INTRA_VL!F7+EXPT_VL!F7+EXPV_RM!L7</f>
        <v>8566.78316358356</v>
      </c>
      <c r="G7" s="162" t="n">
        <f aca="false">INTRA_VL!G7+EXPT_VL!G7+EXPV_RM!M7</f>
        <v>656.445869035042</v>
      </c>
      <c r="H7" s="162" t="n">
        <f aca="false">INTRA_VL!H7+EXPT_VL!H7+EXPV_RM!O7</f>
        <v>7767.94664180102</v>
      </c>
      <c r="I7" s="163" t="n">
        <f aca="false">INTRA_VL!I7+EXPT_VL!I7+EXPV_RM!Q7</f>
        <v>2117.36748924166</v>
      </c>
      <c r="J7" s="163" t="n">
        <f aca="false">INTRA_VL!J7+EXPT_VL!J7+EXPV_RM!R7</f>
        <v>5757.47562939398</v>
      </c>
      <c r="K7" s="155" t="n">
        <v>33363.8473765877</v>
      </c>
      <c r="L7" s="164" t="n">
        <f aca="false">SUM(C7:K7)</f>
        <v>73374.1639103511</v>
      </c>
      <c r="M7" s="165"/>
      <c r="P7" s="161" t="n">
        <v>1996</v>
      </c>
      <c r="Q7" s="166" t="n">
        <f aca="false">SUM(C10:C13)</f>
        <v>31577.6323628045</v>
      </c>
      <c r="R7" s="166" t="n">
        <f aca="false">SUM(D10:D13)</f>
        <v>24143.5316466973</v>
      </c>
      <c r="S7" s="166" t="n">
        <f aca="false">SUM(E10:E13)</f>
        <v>12156.4964915663</v>
      </c>
      <c r="T7" s="166" t="n">
        <f aca="false">SUM(F10:F13)</f>
        <v>36845.7721105519</v>
      </c>
      <c r="U7" s="166" t="n">
        <f aca="false">SUM(G10:G13)</f>
        <v>2889.77046019249</v>
      </c>
      <c r="V7" s="166" t="n">
        <f aca="false">SUM(H10:H13)</f>
        <v>33350.2909742203</v>
      </c>
      <c r="W7" s="166" t="n">
        <f aca="false">SUM(I10:I13)</f>
        <v>9158.55969402663</v>
      </c>
      <c r="X7" s="166" t="n">
        <f aca="false">SUM(J10:J13)</f>
        <v>24708.8977130747</v>
      </c>
      <c r="Y7" s="167" t="n">
        <f aca="false">SUM(K10:K13)</f>
        <v>143892.762814405</v>
      </c>
      <c r="Z7" s="168" t="n">
        <f aca="false">SUM(L10:L13)</f>
        <v>318723.714267539</v>
      </c>
    </row>
    <row r="8" customFormat="false" ht="12.75" hidden="false" customHeight="false" outlineLevel="0" collapsed="false">
      <c r="B8" s="161" t="s">
        <v>130</v>
      </c>
      <c r="C8" s="162" t="n">
        <f aca="false">INTRA_VL!C8+EXPT_VL!C8+EXPV_RM!C8</f>
        <v>7288.55212739794</v>
      </c>
      <c r="D8" s="162" t="n">
        <f aca="false">INTRA_VL!D8+EXPT_VL!D8+EXPV_RM!I8</f>
        <v>5241.63310813813</v>
      </c>
      <c r="E8" s="162" t="n">
        <f aca="false">INTRA_VL!E8+EXPT_VL!E8+EXPV_RM!J8</f>
        <v>2811.26837103004</v>
      </c>
      <c r="F8" s="162" t="n">
        <f aca="false">INTRA_VL!F8+EXPT_VL!F8+EXPV_RM!L8</f>
        <v>8705.43989600731</v>
      </c>
      <c r="G8" s="162" t="n">
        <f aca="false">INTRA_VL!G8+EXPT_VL!G8+EXPV_RM!M8</f>
        <v>677.027644858727</v>
      </c>
      <c r="H8" s="162" t="n">
        <f aca="false">INTRA_VL!H8+EXPT_VL!H8+EXPV_RM!O8</f>
        <v>7691.9678090206</v>
      </c>
      <c r="I8" s="163" t="n">
        <f aca="false">INTRA_VL!I8+EXPT_VL!I8+EXPV_RM!Q8</f>
        <v>2006.78361757398</v>
      </c>
      <c r="J8" s="163" t="n">
        <f aca="false">INTRA_VL!J8+EXPT_VL!J8+EXPV_RM!R8</f>
        <v>5656.9162283033</v>
      </c>
      <c r="K8" s="155" t="n">
        <v>33139.3599493196</v>
      </c>
      <c r="L8" s="164" t="n">
        <f aca="false">SUM(C8:K8)</f>
        <v>73218.9487516497</v>
      </c>
      <c r="M8" s="165"/>
      <c r="P8" s="161" t="n">
        <v>1997</v>
      </c>
      <c r="Q8" s="150" t="n">
        <f aca="false">SUM(C14:C17)</f>
        <v>32870.1700769899</v>
      </c>
      <c r="R8" s="150" t="n">
        <f aca="false">SUM(D14:D17)</f>
        <v>23869.0725774523</v>
      </c>
      <c r="S8" s="150" t="n">
        <f aca="false">SUM(E14:E17)</f>
        <v>13290.1197986038</v>
      </c>
      <c r="T8" s="150" t="n">
        <f aca="false">SUM(F14:F17)</f>
        <v>40644.5291744541</v>
      </c>
      <c r="U8" s="150" t="n">
        <f aca="false">SUM(G14:G17)</f>
        <v>3074.72456427753</v>
      </c>
      <c r="V8" s="150" t="n">
        <f aca="false">SUM(H14:H17)</f>
        <v>37124.0708348148</v>
      </c>
      <c r="W8" s="151" t="n">
        <f aca="false">SUM(I14:I17)</f>
        <v>9934.37691929544</v>
      </c>
      <c r="X8" s="151" t="n">
        <f aca="false">SUM(J14:J17)</f>
        <v>27861.0328091871</v>
      </c>
      <c r="Y8" s="155" t="n">
        <f aca="false">SUM(K14:K17)</f>
        <v>157541.400395615</v>
      </c>
      <c r="Z8" s="156" t="n">
        <f aca="false">SUM(L14:L17)</f>
        <v>346209.497150689</v>
      </c>
    </row>
    <row r="9" customFormat="false" ht="12.75" hidden="false" customHeight="false" outlineLevel="0" collapsed="false">
      <c r="B9" s="161" t="s">
        <v>131</v>
      </c>
      <c r="C9" s="162" t="n">
        <f aca="false">INTRA_VL!C9+EXPT_VL!C9+EXPV_RM!C9</f>
        <v>7029.99542828575</v>
      </c>
      <c r="D9" s="162" t="n">
        <f aca="false">INTRA_VL!D9+EXPT_VL!D9+EXPV_RM!I9</f>
        <v>5479.00662316008</v>
      </c>
      <c r="E9" s="162" t="n">
        <f aca="false">INTRA_VL!E9+EXPT_VL!E9+EXPV_RM!J9</f>
        <v>2832.96669674948</v>
      </c>
      <c r="F9" s="162" t="n">
        <f aca="false">INTRA_VL!F9+EXPT_VL!F9+EXPV_RM!L9</f>
        <v>8957.34651559401</v>
      </c>
      <c r="G9" s="162" t="n">
        <f aca="false">INTRA_VL!G9+EXPT_VL!G9+EXPV_RM!M9</f>
        <v>627.698431113159</v>
      </c>
      <c r="H9" s="162" t="n">
        <f aca="false">INTRA_VL!H9+EXPT_VL!H9+EXPV_RM!O9</f>
        <v>8069.90934367786</v>
      </c>
      <c r="I9" s="163" t="n">
        <f aca="false">INTRA_VL!I9+EXPT_VL!I9+EXPV_RM!Q9</f>
        <v>2207.72712792851</v>
      </c>
      <c r="J9" s="163" t="n">
        <f aca="false">INTRA_VL!J9+EXPT_VL!J9+EXPV_RM!R9</f>
        <v>5753.59574784077</v>
      </c>
      <c r="K9" s="155" t="n">
        <v>33778.2682302325</v>
      </c>
      <c r="L9" s="164" t="n">
        <f aca="false">SUM(C9:K9)</f>
        <v>74736.5141445822</v>
      </c>
      <c r="M9" s="165"/>
      <c r="P9" s="161" t="n">
        <v>1998</v>
      </c>
      <c r="Q9" s="166" t="n">
        <f aca="false">SUM(C18:C21)</f>
        <v>35552.4529383965</v>
      </c>
      <c r="R9" s="166" t="n">
        <f aca="false">SUM(D18:D21)</f>
        <v>26391.004922175</v>
      </c>
      <c r="S9" s="166" t="n">
        <f aca="false">SUM(E18:E21)</f>
        <v>13950.9127173499</v>
      </c>
      <c r="T9" s="166" t="n">
        <f aca="false">SUM(F18:F21)</f>
        <v>43623.1118305558</v>
      </c>
      <c r="U9" s="166" t="n">
        <f aca="false">SUM(G18:G21)</f>
        <v>3174.03378634843</v>
      </c>
      <c r="V9" s="166" t="n">
        <f aca="false">SUM(H18:H21)</f>
        <v>39008.4060265502</v>
      </c>
      <c r="W9" s="166" t="n">
        <f aca="false">SUM(I18:I21)</f>
        <v>11139.2684931216</v>
      </c>
      <c r="X9" s="166" t="n">
        <f aca="false">SUM(J18:J21)</f>
        <v>29528.928947443</v>
      </c>
      <c r="Y9" s="167" t="n">
        <f aca="false">SUM(K18:K21)</f>
        <v>166980.458801581</v>
      </c>
      <c r="Z9" s="168" t="n">
        <f aca="false">SUM(L18:L21)</f>
        <v>369348.578463521</v>
      </c>
    </row>
    <row r="10" customFormat="false" ht="12.75" hidden="false" customHeight="false" outlineLevel="0" collapsed="false">
      <c r="B10" s="161" t="s">
        <v>132</v>
      </c>
      <c r="C10" s="169" t="n">
        <f aca="false">INTRA_VL!C10+EXPT_VL!C10+EXPV_RM!C10</f>
        <v>7762.3457742238</v>
      </c>
      <c r="D10" s="169" t="n">
        <f aca="false">INTRA_VL!D10+EXPT_VL!D10+EXPV_RM!I10</f>
        <v>5963.33933133251</v>
      </c>
      <c r="E10" s="169" t="n">
        <f aca="false">INTRA_VL!E10+EXPT_VL!E10+EXPV_RM!J10</f>
        <v>2935.19456196196</v>
      </c>
      <c r="F10" s="169" t="n">
        <f aca="false">INTRA_VL!F10+EXPT_VL!F10+EXPV_RM!L10</f>
        <v>9190.7221517671</v>
      </c>
      <c r="G10" s="169" t="n">
        <f aca="false">INTRA_VL!G10+EXPT_VL!G10+EXPV_RM!M10</f>
        <v>714.796694699408</v>
      </c>
      <c r="H10" s="169" t="n">
        <f aca="false">INTRA_VL!H10+EXPT_VL!H10+EXPV_RM!O10</f>
        <v>8187.49110735845</v>
      </c>
      <c r="I10" s="166" t="n">
        <f aca="false">INTRA_VL!I10+EXPT_VL!I10+EXPV_RM!Q10</f>
        <v>2272.58179760659</v>
      </c>
      <c r="J10" s="166" t="n">
        <f aca="false">INTRA_VL!J10+EXPT_VL!J10+EXPV_RM!R10</f>
        <v>6250.91979601335</v>
      </c>
      <c r="K10" s="167" t="n">
        <v>35536.824279859</v>
      </c>
      <c r="L10" s="170" t="n">
        <f aca="false">SUM(C10:K10)</f>
        <v>78814.2154948222</v>
      </c>
      <c r="M10" s="171" t="n">
        <f aca="false">(L10-L6)/L6</f>
        <v>0.0668408391436273</v>
      </c>
      <c r="P10" s="161" t="n">
        <v>1999</v>
      </c>
      <c r="Q10" s="150" t="n">
        <f aca="false">SUM(C22:C25)</f>
        <v>36105.9182914317</v>
      </c>
      <c r="R10" s="150" t="n">
        <f aca="false">SUM(D22:D25)</f>
        <v>28049.231413667</v>
      </c>
      <c r="S10" s="150" t="n">
        <f aca="false">SUM(E22:E25)</f>
        <v>14752.458149108</v>
      </c>
      <c r="T10" s="150" t="n">
        <f aca="false">SUM(F22:F25)</f>
        <v>44448.9134791469</v>
      </c>
      <c r="U10" s="150" t="n">
        <f aca="false">SUM(G22:G25)</f>
        <v>3706.88903730204</v>
      </c>
      <c r="V10" s="150" t="n">
        <f aca="false">SUM(H22:H25)</f>
        <v>43589.0866486869</v>
      </c>
      <c r="W10" s="151" t="n">
        <f aca="false">SUM(I22:I25)</f>
        <v>11209.0649133519</v>
      </c>
      <c r="X10" s="151" t="n">
        <f aca="false">SUM(J22:J25)</f>
        <v>32956.1183662952</v>
      </c>
      <c r="Y10" s="155" t="n">
        <f aca="false">SUM(K22:K25)</f>
        <v>177820.261834854</v>
      </c>
      <c r="Z10" s="156" t="n">
        <f aca="false">SUM(L22:L25)</f>
        <v>392637.942133844</v>
      </c>
    </row>
    <row r="11" customFormat="false" ht="12.75" hidden="false" customHeight="false" outlineLevel="0" collapsed="false">
      <c r="B11" s="161" t="s">
        <v>133</v>
      </c>
      <c r="C11" s="169" t="n">
        <f aca="false">INTRA_VL!C11+EXPT_VL!C11+EXPV_RM!C11</f>
        <v>7927.64944284781</v>
      </c>
      <c r="D11" s="169" t="n">
        <f aca="false">INTRA_VL!D11+EXPT_VL!D11+EXPV_RM!I11</f>
        <v>5967.33426915293</v>
      </c>
      <c r="E11" s="169" t="n">
        <f aca="false">INTRA_VL!E11+EXPT_VL!E11+EXPV_RM!J11</f>
        <v>2929.43696823053</v>
      </c>
      <c r="F11" s="169" t="n">
        <f aca="false">INTRA_VL!F11+EXPT_VL!F11+EXPV_RM!L11</f>
        <v>9081.15379246215</v>
      </c>
      <c r="G11" s="169" t="n">
        <f aca="false">INTRA_VL!G11+EXPT_VL!G11+EXPV_RM!M11</f>
        <v>716.08407529242</v>
      </c>
      <c r="H11" s="169" t="n">
        <f aca="false">INTRA_VL!H11+EXPT_VL!H11+EXPV_RM!O11</f>
        <v>8220.78431579295</v>
      </c>
      <c r="I11" s="166" t="n">
        <f aca="false">INTRA_VL!I11+EXPT_VL!I11+EXPV_RM!Q11</f>
        <v>2268.47529614973</v>
      </c>
      <c r="J11" s="166" t="n">
        <f aca="false">INTRA_VL!J11+EXPT_VL!J11+EXPV_RM!R11</f>
        <v>5858.64378020004</v>
      </c>
      <c r="K11" s="167" t="n">
        <v>35681.3484552026</v>
      </c>
      <c r="L11" s="170" t="n">
        <f aca="false">SUM(C11:K11)</f>
        <v>78650.9103953312</v>
      </c>
      <c r="M11" s="171" t="n">
        <f aca="false">(L11-L7)/L7</f>
        <v>0.0719155926795599</v>
      </c>
      <c r="P11" s="161" t="n">
        <v>2000</v>
      </c>
      <c r="Q11" s="166" t="n">
        <f aca="false">SUM(C26:C29)</f>
        <v>40042.9117408068</v>
      </c>
      <c r="R11" s="166" t="n">
        <f aca="false">SUM(D26:D29)</f>
        <v>30987.5708446855</v>
      </c>
      <c r="S11" s="166" t="n">
        <f aca="false">SUM(E26:E29)</f>
        <v>16877.0436345675</v>
      </c>
      <c r="T11" s="166" t="n">
        <f aca="false">SUM(F26:F29)</f>
        <v>48218.8407730031</v>
      </c>
      <c r="U11" s="166" t="n">
        <f aca="false">SUM(G26:G29)</f>
        <v>3734.72335994678</v>
      </c>
      <c r="V11" s="166" t="n">
        <f aca="false">SUM(H26:H29)</f>
        <v>48627.3362659633</v>
      </c>
      <c r="W11" s="166" t="n">
        <f aca="false">SUM(I26:I29)</f>
        <v>12866.3472891095</v>
      </c>
      <c r="X11" s="166" t="n">
        <f aca="false">SUM(J26:J29)</f>
        <v>35319.8842455218</v>
      </c>
      <c r="Y11" s="167" t="n">
        <f aca="false">SUM(K26:K29)</f>
        <v>201292.609452383</v>
      </c>
      <c r="Z11" s="168" t="n">
        <f aca="false">SUM(L26:L29)</f>
        <v>437967.267605987</v>
      </c>
    </row>
    <row r="12" customFormat="false" ht="12.75" hidden="false" customHeight="false" outlineLevel="0" collapsed="false">
      <c r="B12" s="161" t="s">
        <v>134</v>
      </c>
      <c r="C12" s="169" t="n">
        <f aca="false">INTRA_VL!C12+EXPT_VL!C12+EXPV_RM!C12</f>
        <v>7872.0678309643</v>
      </c>
      <c r="D12" s="169" t="n">
        <f aca="false">INTRA_VL!D12+EXPT_VL!D12+EXPV_RM!I12</f>
        <v>6115.12540559891</v>
      </c>
      <c r="E12" s="169" t="n">
        <f aca="false">INTRA_VL!E12+EXPT_VL!E12+EXPV_RM!J12</f>
        <v>3122.99409100965</v>
      </c>
      <c r="F12" s="169" t="n">
        <f aca="false">INTRA_VL!F12+EXPT_VL!F12+EXPV_RM!L12</f>
        <v>9160.05080227471</v>
      </c>
      <c r="G12" s="169" t="n">
        <f aca="false">INTRA_VL!G12+EXPT_VL!G12+EXPV_RM!M12</f>
        <v>727.6786306092</v>
      </c>
      <c r="H12" s="169" t="n">
        <f aca="false">INTRA_VL!H12+EXPT_VL!H12+EXPV_RM!O12</f>
        <v>8303.95616873304</v>
      </c>
      <c r="I12" s="166" t="n">
        <f aca="false">INTRA_VL!I12+EXPT_VL!I12+EXPV_RM!Q12</f>
        <v>2225.87482110971</v>
      </c>
      <c r="J12" s="166" t="n">
        <f aca="false">INTRA_VL!J12+EXPT_VL!J12+EXPV_RM!R12</f>
        <v>6003.95608198409</v>
      </c>
      <c r="K12" s="167" t="n">
        <v>35894.223747437</v>
      </c>
      <c r="L12" s="170" t="n">
        <f aca="false">SUM(C12:K12)</f>
        <v>79425.9275797206</v>
      </c>
      <c r="M12" s="171" t="n">
        <f aca="false">(L12-L8)/L8</f>
        <v>0.0847728482025103</v>
      </c>
      <c r="P12" s="161" t="n">
        <v>2001</v>
      </c>
      <c r="Q12" s="150" t="n">
        <f aca="false">SUM(C30:C33)</f>
        <v>43967.7017403741</v>
      </c>
      <c r="R12" s="150" t="n">
        <f aca="false">SUM(D30:D33)</f>
        <v>31262.9469426709</v>
      </c>
      <c r="S12" s="150" t="n">
        <f aca="false">SUM(E30:E33)</f>
        <v>18946.3054081583</v>
      </c>
      <c r="T12" s="150" t="n">
        <f aca="false">SUM(F30:F33)</f>
        <v>50353.6021875512</v>
      </c>
      <c r="U12" s="150" t="n">
        <f aca="false">SUM(G30:G33)</f>
        <v>4500.33838458369</v>
      </c>
      <c r="V12" s="150" t="n">
        <f aca="false">SUM(H30:H33)</f>
        <v>48070.3636341284</v>
      </c>
      <c r="W12" s="151" t="n">
        <f aca="false">SUM(I30:I33)</f>
        <v>13447.635273143</v>
      </c>
      <c r="X12" s="151" t="n">
        <f aca="false">SUM(J30:J33)</f>
        <v>38635.6852812119</v>
      </c>
      <c r="Y12" s="155" t="n">
        <f aca="false">SUM(K30:K33)</f>
        <v>212063.117336272</v>
      </c>
      <c r="Z12" s="156" t="n">
        <f aca="false">SUM(L30:L33)</f>
        <v>461247.696188094</v>
      </c>
    </row>
    <row r="13" customFormat="false" ht="12.75" hidden="false" customHeight="false" outlineLevel="0" collapsed="false">
      <c r="B13" s="161" t="s">
        <v>135</v>
      </c>
      <c r="C13" s="169" t="n">
        <f aca="false">INTRA_VL!C13+EXPT_VL!C13+EXPV_RM!C13</f>
        <v>8015.56931476863</v>
      </c>
      <c r="D13" s="169" t="n">
        <f aca="false">INTRA_VL!D13+EXPT_VL!D13+EXPV_RM!I13</f>
        <v>6097.73264061293</v>
      </c>
      <c r="E13" s="169" t="n">
        <f aca="false">INTRA_VL!E13+EXPT_VL!E13+EXPV_RM!J13</f>
        <v>3168.87087036415</v>
      </c>
      <c r="F13" s="169" t="n">
        <f aca="false">INTRA_VL!F13+EXPT_VL!F13+EXPV_RM!L13</f>
        <v>9413.84536404795</v>
      </c>
      <c r="G13" s="169" t="n">
        <f aca="false">INTRA_VL!G13+EXPT_VL!G13+EXPV_RM!M13</f>
        <v>731.21105959146</v>
      </c>
      <c r="H13" s="169" t="n">
        <f aca="false">INTRA_VL!H13+EXPT_VL!H13+EXPV_RM!O13</f>
        <v>8638.05938233585</v>
      </c>
      <c r="I13" s="166" t="n">
        <f aca="false">INTRA_VL!I13+EXPT_VL!I13+EXPV_RM!Q13</f>
        <v>2391.62777916059</v>
      </c>
      <c r="J13" s="166" t="n">
        <f aca="false">INTRA_VL!J13+EXPT_VL!J13+EXPV_RM!R13</f>
        <v>6595.37805487726</v>
      </c>
      <c r="K13" s="167" t="n">
        <v>36780.3663319065</v>
      </c>
      <c r="L13" s="170" t="n">
        <f aca="false">SUM(C13:K13)</f>
        <v>81832.6607976653</v>
      </c>
      <c r="M13" s="171" t="n">
        <f aca="false">(L13-L9)/L9</f>
        <v>0.0949488577879782</v>
      </c>
      <c r="P13" s="161" t="n">
        <v>2002</v>
      </c>
      <c r="Q13" s="166" t="n">
        <f aca="false">SUM(C34:C37)</f>
        <v>46424.4834510183</v>
      </c>
      <c r="R13" s="166" t="n">
        <f aca="false">SUM(D34:D37)</f>
        <v>30560.2696822622</v>
      </c>
      <c r="S13" s="166" t="n">
        <f aca="false">SUM(E34:E37)</f>
        <v>19131.4111544532</v>
      </c>
      <c r="T13" s="166" t="n">
        <f aca="false">SUM(F34:F37)</f>
        <v>52527.9919580251</v>
      </c>
      <c r="U13" s="166" t="n">
        <f aca="false">SUM(G34:G37)</f>
        <v>5071.10241052189</v>
      </c>
      <c r="V13" s="166" t="n">
        <f aca="false">SUM(H34:H37)</f>
        <v>47260.7426986103</v>
      </c>
      <c r="W13" s="166" t="n">
        <f aca="false">SUM(I34:I37)</f>
        <v>14260.2796009387</v>
      </c>
      <c r="X13" s="166" t="n">
        <f aca="false">SUM(J34:J37)</f>
        <v>40317.6398429398</v>
      </c>
      <c r="Y13" s="167" t="n">
        <f aca="false">SUM(K34:K37)</f>
        <v>215587.15658579</v>
      </c>
      <c r="Z13" s="168" t="n">
        <f aca="false">SUM(L34:L37)</f>
        <v>471141.07738456</v>
      </c>
    </row>
    <row r="14" customFormat="false" ht="12.75" hidden="false" customHeight="false" outlineLevel="0" collapsed="false">
      <c r="B14" s="161" t="s">
        <v>136</v>
      </c>
      <c r="C14" s="162" t="n">
        <f aca="false">INTRA_VL!C14+EXPT_VL!C14+EXPV_RM!C14</f>
        <v>7765.64002072747</v>
      </c>
      <c r="D14" s="162" t="n">
        <f aca="false">INTRA_VL!D14+EXPT_VL!D14+EXPV_RM!I14</f>
        <v>5530.34425198869</v>
      </c>
      <c r="E14" s="162" t="n">
        <f aca="false">INTRA_VL!E14+EXPT_VL!E14+EXPV_RM!J14</f>
        <v>3178.50430912003</v>
      </c>
      <c r="F14" s="162" t="n">
        <f aca="false">INTRA_VL!F14+EXPT_VL!F14+EXPV_RM!L14</f>
        <v>9879.95923886309</v>
      </c>
      <c r="G14" s="162" t="n">
        <f aca="false">INTRA_VL!G14+EXPT_VL!G14+EXPV_RM!M14</f>
        <v>717.544744336671</v>
      </c>
      <c r="H14" s="162" t="n">
        <f aca="false">INTRA_VL!H14+EXPT_VL!H14+EXPV_RM!O14</f>
        <v>8856.0843648358</v>
      </c>
      <c r="I14" s="163" t="n">
        <f aca="false">INTRA_VL!I14+EXPT_VL!I14+EXPV_RM!Q14</f>
        <v>2374.4114529504</v>
      </c>
      <c r="J14" s="163" t="n">
        <f aca="false">INTRA_VL!J14+EXPT_VL!J14+EXPV_RM!R14</f>
        <v>6237.26094378321</v>
      </c>
      <c r="K14" s="155" t="n">
        <v>38218.9716152035</v>
      </c>
      <c r="L14" s="164" t="n">
        <f aca="false">SUM(C14:K14)</f>
        <v>82758.7209418088</v>
      </c>
      <c r="M14" s="165" t="n">
        <f aca="false">(L14-L10)/L10</f>
        <v>0.0500481470534439</v>
      </c>
      <c r="P14" s="161" t="n">
        <v>2003</v>
      </c>
      <c r="Q14" s="150" t="n">
        <f aca="false">SUM(C38:C41)</f>
        <v>48917.3809495417</v>
      </c>
      <c r="R14" s="150" t="n">
        <f aca="false">SUM(D38:D41)</f>
        <v>34260.3160416289</v>
      </c>
      <c r="S14" s="150" t="n">
        <f aca="false">SUM(E38:E41)</f>
        <v>19840.9470503695</v>
      </c>
      <c r="T14" s="150" t="n">
        <f aca="false">SUM(F38:F41)</f>
        <v>53752.8806706917</v>
      </c>
      <c r="U14" s="150" t="n">
        <f aca="false">SUM(G38:G41)</f>
        <v>5034.86671187228</v>
      </c>
      <c r="V14" s="150" t="n">
        <f aca="false">SUM(H38:H41)</f>
        <v>45842.2015020011</v>
      </c>
      <c r="W14" s="151" t="n">
        <f aca="false">SUM(I38:I41)</f>
        <v>15453.5969501457</v>
      </c>
      <c r="X14" s="151" t="n">
        <f aca="false">SUM(J38:J41)</f>
        <v>41063.0498529842</v>
      </c>
      <c r="Y14" s="155" t="n">
        <f aca="false">SUM(K38:K41)</f>
        <v>219342.717794142</v>
      </c>
      <c r="Z14" s="156" t="n">
        <f aca="false">SUM(L38:L41)</f>
        <v>483507.957523377</v>
      </c>
    </row>
    <row r="15" customFormat="false" ht="12.75" hidden="false" customHeight="false" outlineLevel="0" collapsed="false">
      <c r="B15" s="161" t="s">
        <v>137</v>
      </c>
      <c r="C15" s="162" t="n">
        <f aca="false">INTRA_VL!C15+EXPT_VL!C15+EXPV_RM!C15</f>
        <v>8121.60044409292</v>
      </c>
      <c r="D15" s="162" t="n">
        <f aca="false">INTRA_VL!D15+EXPT_VL!D15+EXPV_RM!I15</f>
        <v>6059.52092132869</v>
      </c>
      <c r="E15" s="162" t="n">
        <f aca="false">INTRA_VL!E15+EXPT_VL!E15+EXPV_RM!J15</f>
        <v>3251.60787937634</v>
      </c>
      <c r="F15" s="162" t="n">
        <f aca="false">INTRA_VL!F15+EXPT_VL!F15+EXPV_RM!L15</f>
        <v>10119.6227325492</v>
      </c>
      <c r="G15" s="162" t="n">
        <f aca="false">INTRA_VL!G15+EXPT_VL!G15+EXPV_RM!M15</f>
        <v>737.180959340267</v>
      </c>
      <c r="H15" s="162" t="n">
        <f aca="false">INTRA_VL!H15+EXPT_VL!H15+EXPV_RM!O15</f>
        <v>9309.36640889999</v>
      </c>
      <c r="I15" s="163" t="n">
        <f aca="false">INTRA_VL!I15+EXPT_VL!I15+EXPV_RM!Q15</f>
        <v>2485.95875961879</v>
      </c>
      <c r="J15" s="163" t="n">
        <f aca="false">INTRA_VL!J15+EXPT_VL!J15+EXPV_RM!R15</f>
        <v>7048.51119398019</v>
      </c>
      <c r="K15" s="155" t="n">
        <v>39059.3873373946</v>
      </c>
      <c r="L15" s="164" t="n">
        <f aca="false">SUM(C15:K15)</f>
        <v>86192.7566365809</v>
      </c>
      <c r="M15" s="165" t="n">
        <f aca="false">(L15-L11)/L11</f>
        <v>0.0958901327822069</v>
      </c>
      <c r="P15" s="161" t="n">
        <v>2004</v>
      </c>
      <c r="Q15" s="166" t="n">
        <f aca="false">SUM(C42:C45)</f>
        <v>52797.702603272</v>
      </c>
      <c r="R15" s="166" t="n">
        <f aca="false">SUM(D42:D45)</f>
        <v>35926.3455700434</v>
      </c>
      <c r="S15" s="166" t="n">
        <f aca="false">SUM(E42:E45)</f>
        <v>21148.1198653037</v>
      </c>
      <c r="T15" s="166" t="n">
        <f aca="false">SUM(F42:F45)</f>
        <v>55999.9003734741</v>
      </c>
      <c r="U15" s="166" t="n">
        <f aca="false">SUM(G42:G45)</f>
        <v>5594.22106637865</v>
      </c>
      <c r="V15" s="166" t="n">
        <f aca="false">SUM(H42:H45)</f>
        <v>48041.9295760237</v>
      </c>
      <c r="W15" s="166" t="n">
        <f aca="false">SUM(I42:I45)</f>
        <v>16278.9446327831</v>
      </c>
      <c r="X15" s="166" t="n">
        <f aca="false">SUM(J42:J45)</f>
        <v>45180.1851159435</v>
      </c>
      <c r="Y15" s="167" t="n">
        <f aca="false">SUM(K42:K45)</f>
        <v>232494.621859041</v>
      </c>
      <c r="Z15" s="168" t="n">
        <f aca="false">SUM(L42:L45)</f>
        <v>513461.970662263</v>
      </c>
    </row>
    <row r="16" customFormat="false" ht="12.75" hidden="false" customHeight="false" outlineLevel="0" collapsed="false">
      <c r="B16" s="161" t="s">
        <v>138</v>
      </c>
      <c r="C16" s="162" t="n">
        <f aca="false">INTRA_VL!C16+EXPT_VL!C16+EXPV_RM!C16</f>
        <v>8533.69825934204</v>
      </c>
      <c r="D16" s="162" t="n">
        <f aca="false">INTRA_VL!D16+EXPT_VL!D16+EXPV_RM!I16</f>
        <v>6035.57753086856</v>
      </c>
      <c r="E16" s="162" t="n">
        <f aca="false">INTRA_VL!E16+EXPT_VL!E16+EXPV_RM!J16</f>
        <v>3377.63763745197</v>
      </c>
      <c r="F16" s="162" t="n">
        <f aca="false">INTRA_VL!F16+EXPT_VL!F16+EXPV_RM!L16</f>
        <v>10211.9338331243</v>
      </c>
      <c r="G16" s="162" t="n">
        <f aca="false">INTRA_VL!G16+EXPT_VL!G16+EXPV_RM!M16</f>
        <v>769.81663139459</v>
      </c>
      <c r="H16" s="162" t="n">
        <f aca="false">INTRA_VL!H16+EXPT_VL!H16+EXPV_RM!O16</f>
        <v>9316.20645277658</v>
      </c>
      <c r="I16" s="163" t="n">
        <f aca="false">INTRA_VL!I16+EXPT_VL!I16+EXPV_RM!Q16</f>
        <v>2402.88225017682</v>
      </c>
      <c r="J16" s="163" t="n">
        <f aca="false">INTRA_VL!J16+EXPT_VL!J16+EXPV_RM!R16</f>
        <v>7094.52628304869</v>
      </c>
      <c r="K16" s="155" t="n">
        <v>40017.4715850852</v>
      </c>
      <c r="L16" s="164" t="n">
        <f aca="false">SUM(C16:K16)</f>
        <v>87759.7504632687</v>
      </c>
      <c r="M16" s="165" t="n">
        <f aca="false">(L16-L12)/L12</f>
        <v>0.104925723091913</v>
      </c>
      <c r="P16" s="161" t="n">
        <v>2005</v>
      </c>
      <c r="Q16" s="150" t="n">
        <f aca="false">SUM(C46:C49)</f>
        <v>57086.0238334255</v>
      </c>
      <c r="R16" s="150" t="n">
        <f aca="false">SUM(D46:D49)</f>
        <v>36171.0436466985</v>
      </c>
      <c r="S16" s="150" t="n">
        <f aca="false">SUM(E46:E49)</f>
        <v>23278.5675210008</v>
      </c>
      <c r="T16" s="150" t="n">
        <f aca="false">SUM(F46:F49)</f>
        <v>60430.6789835334</v>
      </c>
      <c r="U16" s="150" t="n">
        <f aca="false">SUM(G46:G49)</f>
        <v>6720.32952605216</v>
      </c>
      <c r="V16" s="150" t="n">
        <f aca="false">SUM(H46:H49)</f>
        <v>52410.0754006265</v>
      </c>
      <c r="W16" s="151" t="n">
        <f aca="false">SUM(I46:I49)</f>
        <v>16751.5929725442</v>
      </c>
      <c r="X16" s="151" t="n">
        <f aca="false">SUM(J46:J49)</f>
        <v>49514.3088649019</v>
      </c>
      <c r="Y16" s="155" t="n">
        <f aca="false">SUM(K46:K49)</f>
        <v>244030.60924643</v>
      </c>
      <c r="Z16" s="156" t="n">
        <f aca="false">SUM(L46:L49)</f>
        <v>546393.229995213</v>
      </c>
    </row>
    <row r="17" customFormat="false" ht="12.75" hidden="false" customHeight="false" outlineLevel="0" collapsed="false">
      <c r="B17" s="161" t="s">
        <v>139</v>
      </c>
      <c r="C17" s="162" t="n">
        <f aca="false">INTRA_VL!C17+EXPT_VL!C17+EXPV_RM!C17</f>
        <v>8449.23135282748</v>
      </c>
      <c r="D17" s="162" t="n">
        <f aca="false">INTRA_VL!D17+EXPT_VL!D17+EXPV_RM!I17</f>
        <v>6243.62987326635</v>
      </c>
      <c r="E17" s="162" t="n">
        <f aca="false">INTRA_VL!E17+EXPT_VL!E17+EXPV_RM!J17</f>
        <v>3482.36997265546</v>
      </c>
      <c r="F17" s="162" t="n">
        <f aca="false">INTRA_VL!F17+EXPT_VL!F17+EXPV_RM!L17</f>
        <v>10433.0133699175</v>
      </c>
      <c r="G17" s="162" t="n">
        <f aca="false">INTRA_VL!G17+EXPT_VL!G17+EXPV_RM!M17</f>
        <v>850.182229206001</v>
      </c>
      <c r="H17" s="162" t="n">
        <f aca="false">INTRA_VL!H17+EXPT_VL!H17+EXPV_RM!O17</f>
        <v>9642.41360830243</v>
      </c>
      <c r="I17" s="163" t="n">
        <f aca="false">INTRA_VL!I17+EXPT_VL!I17+EXPV_RM!Q17</f>
        <v>2671.12445654943</v>
      </c>
      <c r="J17" s="163" t="n">
        <f aca="false">INTRA_VL!J17+EXPT_VL!J17+EXPV_RM!R17</f>
        <v>7480.734388375</v>
      </c>
      <c r="K17" s="155" t="n">
        <v>40245.5698579313</v>
      </c>
      <c r="L17" s="164" t="n">
        <f aca="false">SUM(C17:K17)</f>
        <v>89498.269109031</v>
      </c>
      <c r="M17" s="165" t="n">
        <f aca="false">(L17-L13)/L13</f>
        <v>0.0936741911682328</v>
      </c>
      <c r="P17" s="161" t="n">
        <v>2006</v>
      </c>
      <c r="Q17" s="166" t="n">
        <f aca="false">SUM(C50:C53)</f>
        <v>63698.4306053291</v>
      </c>
      <c r="R17" s="166" t="n">
        <f aca="false">SUM(D50:D53)</f>
        <v>39908.7458340036</v>
      </c>
      <c r="S17" s="166" t="n">
        <f aca="false">SUM(E50:E53)</f>
        <v>25494.4111419814</v>
      </c>
      <c r="T17" s="166" t="n">
        <f aca="false">SUM(F50:F53)</f>
        <v>62109.5804744276</v>
      </c>
      <c r="U17" s="166" t="n">
        <f aca="false">SUM(G50:G53)</f>
        <v>6164.13660095388</v>
      </c>
      <c r="V17" s="166" t="n">
        <f aca="false">SUM(H50:H53)</f>
        <v>56686.140034543</v>
      </c>
      <c r="W17" s="166" t="n">
        <f aca="false">SUM(I50:I53)</f>
        <v>18251.1440005959</v>
      </c>
      <c r="X17" s="166" t="n">
        <f aca="false">SUM(J50:J53)</f>
        <v>52246.697979626</v>
      </c>
      <c r="Y17" s="167" t="n">
        <f aca="false">SUM(K50:K53)</f>
        <v>266700.25549673</v>
      </c>
      <c r="Z17" s="168" t="n">
        <f aca="false">SUM(L50:L53)</f>
        <v>591259.542168191</v>
      </c>
    </row>
    <row r="18" customFormat="false" ht="12.75" hidden="false" customHeight="false" outlineLevel="0" collapsed="false">
      <c r="B18" s="161" t="s">
        <v>140</v>
      </c>
      <c r="C18" s="169" t="n">
        <f aca="false">INTRA_VL!C18+EXPT_VL!C18+EXPV_RM!C18</f>
        <v>8786.2228910857</v>
      </c>
      <c r="D18" s="169" t="n">
        <f aca="false">INTRA_VL!D18+EXPT_VL!D18+EXPV_RM!I18</f>
        <v>6611.65468217974</v>
      </c>
      <c r="E18" s="169" t="n">
        <f aca="false">INTRA_VL!E18+EXPT_VL!E18+EXPV_RM!J18</f>
        <v>3449.2533766778</v>
      </c>
      <c r="F18" s="169" t="n">
        <f aca="false">INTRA_VL!F18+EXPT_VL!F18+EXPV_RM!L18</f>
        <v>10705.7809234749</v>
      </c>
      <c r="G18" s="169" t="n">
        <f aca="false">INTRA_VL!G18+EXPT_VL!G18+EXPV_RM!M18</f>
        <v>778.652231091866</v>
      </c>
      <c r="H18" s="169" t="n">
        <f aca="false">INTRA_VL!H18+EXPT_VL!H18+EXPV_RM!O18</f>
        <v>9529.87659540634</v>
      </c>
      <c r="I18" s="166" t="n">
        <f aca="false">INTRA_VL!I18+EXPT_VL!I18+EXPV_RM!Q18</f>
        <v>2647.4746165733</v>
      </c>
      <c r="J18" s="166" t="n">
        <f aca="false">INTRA_VL!J18+EXPT_VL!J18+EXPV_RM!R18</f>
        <v>7066.0353617819</v>
      </c>
      <c r="K18" s="167" t="n">
        <v>41681.3360995808</v>
      </c>
      <c r="L18" s="170" t="n">
        <f aca="false">SUM(C18:K18)</f>
        <v>91256.2867778523</v>
      </c>
      <c r="M18" s="171" t="n">
        <f aca="false">(L18-L14)/L14</f>
        <v>0.102678796135799</v>
      </c>
      <c r="P18" s="161" t="n">
        <v>2007</v>
      </c>
      <c r="Q18" s="150" t="n">
        <f aca="false">SUM(C54:C57)</f>
        <v>67242.410981049</v>
      </c>
      <c r="R18" s="150" t="n">
        <f aca="false">SUM(D54:D57)</f>
        <v>41788.0152341328</v>
      </c>
      <c r="S18" s="150" t="n">
        <f aca="false">SUM(E54:E57)</f>
        <v>27530.4114359349</v>
      </c>
      <c r="T18" s="150" t="n">
        <f aca="false">SUM(F54:F57)</f>
        <v>67129.7159245987</v>
      </c>
      <c r="U18" s="150" t="n">
        <f aca="false">SUM(G54:G57)</f>
        <v>6928.52187289715</v>
      </c>
      <c r="V18" s="150" t="n">
        <f aca="false">SUM(H54:H57)</f>
        <v>57692.1711157811</v>
      </c>
      <c r="W18" s="151" t="n">
        <f aca="false">SUM(I54:I57)</f>
        <v>20179.6603204487</v>
      </c>
      <c r="X18" s="151" t="n">
        <f aca="false">SUM(J54:J57)</f>
        <v>58214.214602722</v>
      </c>
      <c r="Y18" s="155" t="n">
        <f aca="false">SUM(K54:K57)</f>
        <v>282979.255921322</v>
      </c>
      <c r="Z18" s="156" t="n">
        <f aca="false">SUM(L54:L57)</f>
        <v>629684.377408887</v>
      </c>
    </row>
    <row r="19" customFormat="false" ht="12.75" hidden="false" customHeight="false" outlineLevel="0" collapsed="false">
      <c r="B19" s="161" t="s">
        <v>141</v>
      </c>
      <c r="C19" s="169" t="n">
        <f aca="false">INTRA_VL!C19+EXPT_VL!C19+EXPV_RM!C19</f>
        <v>8988.80995163936</v>
      </c>
      <c r="D19" s="169" t="n">
        <f aca="false">INTRA_VL!D19+EXPT_VL!D19+EXPV_RM!I19</f>
        <v>6506.66511792149</v>
      </c>
      <c r="E19" s="169" t="n">
        <f aca="false">INTRA_VL!E19+EXPT_VL!E19+EXPV_RM!J19</f>
        <v>3432.93207509165</v>
      </c>
      <c r="F19" s="169" t="n">
        <f aca="false">INTRA_VL!F19+EXPT_VL!F19+EXPV_RM!L19</f>
        <v>10932.5278362522</v>
      </c>
      <c r="G19" s="169" t="n">
        <f aca="false">INTRA_VL!G19+EXPT_VL!G19+EXPV_RM!M19</f>
        <v>754.922983031499</v>
      </c>
      <c r="H19" s="169" t="n">
        <f aca="false">INTRA_VL!H19+EXPT_VL!H19+EXPV_RM!O19</f>
        <v>9747.991860035</v>
      </c>
      <c r="I19" s="166" t="n">
        <f aca="false">INTRA_VL!I19+EXPT_VL!I19+EXPV_RM!Q19</f>
        <v>2795.08285682713</v>
      </c>
      <c r="J19" s="166" t="n">
        <f aca="false">INTRA_VL!J19+EXPT_VL!J19+EXPV_RM!R19</f>
        <v>7314.3891363343</v>
      </c>
      <c r="K19" s="167" t="n">
        <v>41691.8432774107</v>
      </c>
      <c r="L19" s="170" t="n">
        <f aca="false">SUM(C19:K19)</f>
        <v>92165.1650945433</v>
      </c>
      <c r="M19" s="171" t="n">
        <f aca="false">(L19-L15)/L15</f>
        <v>0.0692913034809197</v>
      </c>
      <c r="P19" s="161" t="n">
        <v>2008</v>
      </c>
      <c r="Q19" s="166" t="n">
        <f aca="false">SUM(C58:C61)</f>
        <v>64559.1265406677</v>
      </c>
      <c r="R19" s="166" t="n">
        <f aca="false">SUM(D58:D61)</f>
        <v>42584.8878096624</v>
      </c>
      <c r="S19" s="166" t="n">
        <f aca="false">SUM(E58:E61)</f>
        <v>28150.8129238391</v>
      </c>
      <c r="T19" s="166" t="n">
        <f aca="false">SUM(F58:F61)</f>
        <v>64146.4864293</v>
      </c>
      <c r="U19" s="166" t="n">
        <f aca="false">SUM(G58:G61)</f>
        <v>7884.48445264225</v>
      </c>
      <c r="V19" s="166" t="n">
        <f aca="false">SUM(H58:H61)</f>
        <v>53461.9346995586</v>
      </c>
      <c r="W19" s="166" t="n">
        <f aca="false">SUM(I58:I61)</f>
        <v>18555.1291799119</v>
      </c>
      <c r="X19" s="166" t="n">
        <f aca="false">SUM(J58:J61)</f>
        <v>56556.916481683</v>
      </c>
      <c r="Y19" s="167" t="n">
        <f aca="false">SUM(K58:K61)</f>
        <v>275245.255886485</v>
      </c>
      <c r="Z19" s="168" t="n">
        <f aca="false">SUM(L58:L61)</f>
        <v>611145.034403749</v>
      </c>
    </row>
    <row r="20" customFormat="false" ht="13.5" hidden="false" customHeight="true" outlineLevel="0" collapsed="false">
      <c r="B20" s="161" t="s">
        <v>142</v>
      </c>
      <c r="C20" s="169" t="n">
        <f aca="false">INTRA_VL!C20+EXPT_VL!C20+EXPV_RM!C20</f>
        <v>8886.08575407387</v>
      </c>
      <c r="D20" s="169" t="n">
        <f aca="false">INTRA_VL!D20+EXPT_VL!D20+EXPV_RM!I20</f>
        <v>6762.28634009866</v>
      </c>
      <c r="E20" s="169" t="n">
        <f aca="false">INTRA_VL!E20+EXPT_VL!E20+EXPV_RM!J20</f>
        <v>3522.53559098771</v>
      </c>
      <c r="F20" s="169" t="n">
        <f aca="false">INTRA_VL!F20+EXPT_VL!F20+EXPV_RM!L20</f>
        <v>10855.7993463557</v>
      </c>
      <c r="G20" s="169" t="n">
        <f aca="false">INTRA_VL!G20+EXPT_VL!G20+EXPV_RM!M20</f>
        <v>739.751629445952</v>
      </c>
      <c r="H20" s="169" t="n">
        <f aca="false">INTRA_VL!H20+EXPT_VL!H20+EXPV_RM!O20</f>
        <v>9921.05948814758</v>
      </c>
      <c r="I20" s="166" t="n">
        <f aca="false">INTRA_VL!I20+EXPT_VL!I20+EXPV_RM!Q20</f>
        <v>2821.91070891218</v>
      </c>
      <c r="J20" s="166" t="n">
        <f aca="false">INTRA_VL!J20+EXPT_VL!J20+EXPV_RM!R20</f>
        <v>7556.78982027004</v>
      </c>
      <c r="K20" s="167" t="n">
        <v>41676.5652412677</v>
      </c>
      <c r="L20" s="170" t="n">
        <f aca="false">SUM(C20:K20)</f>
        <v>92742.7839195594</v>
      </c>
      <c r="M20" s="171" t="n">
        <f aca="false">(L20-L16)/L16</f>
        <v>0.0567803968218473</v>
      </c>
      <c r="P20" s="161" t="n">
        <v>2009</v>
      </c>
      <c r="Q20" s="150" t="n">
        <f aca="false">SUM(C62:C65)</f>
        <v>52309.1428828537</v>
      </c>
      <c r="R20" s="150" t="n">
        <f aca="false">SUM(D62:D65)</f>
        <v>35446.3462450752</v>
      </c>
      <c r="S20" s="150" t="n">
        <f aca="false">SUM(E62:E65)</f>
        <v>22458.1206704426</v>
      </c>
      <c r="T20" s="150" t="n">
        <f aca="false">SUM(F62:F65)</f>
        <v>49576.6173715383</v>
      </c>
      <c r="U20" s="150" t="n">
        <f aca="false">SUM(G62:G65)</f>
        <v>5824.98222468523</v>
      </c>
      <c r="V20" s="150" t="n">
        <f aca="false">SUM(H62:H65)</f>
        <v>45243.6346695432</v>
      </c>
      <c r="W20" s="151" t="n">
        <f aca="false">SUM(I62:I65)</f>
        <v>14852.4164263992</v>
      </c>
      <c r="X20" s="151" t="n">
        <f aca="false">SUM(J62:J65)</f>
        <v>40921.224956406</v>
      </c>
      <c r="Y20" s="155" t="n">
        <f aca="false">SUM(K62:K65)</f>
        <v>226920.987941605</v>
      </c>
      <c r="Z20" s="156" t="n">
        <f aca="false">SUM(L62:L65)</f>
        <v>493553.473388549</v>
      </c>
    </row>
    <row r="21" customFormat="false" ht="12.75" hidden="false" customHeight="false" outlineLevel="0" collapsed="false">
      <c r="B21" s="161" t="s">
        <v>143</v>
      </c>
      <c r="C21" s="169" t="n">
        <f aca="false">INTRA_VL!C21+EXPT_VL!C21+EXPV_RM!C21</f>
        <v>8891.33434159754</v>
      </c>
      <c r="D21" s="169" t="n">
        <f aca="false">INTRA_VL!D21+EXPT_VL!D21+EXPV_RM!I21</f>
        <v>6510.39878197513</v>
      </c>
      <c r="E21" s="169" t="n">
        <f aca="false">INTRA_VL!E21+EXPT_VL!E21+EXPV_RM!J21</f>
        <v>3546.19167459276</v>
      </c>
      <c r="F21" s="169" t="n">
        <f aca="false">INTRA_VL!F21+EXPT_VL!F21+EXPV_RM!L21</f>
        <v>11129.003724473</v>
      </c>
      <c r="G21" s="169" t="n">
        <f aca="false">INTRA_VL!G21+EXPT_VL!G21+EXPV_RM!M21</f>
        <v>900.706942779117</v>
      </c>
      <c r="H21" s="169" t="n">
        <f aca="false">INTRA_VL!H21+EXPT_VL!H21+EXPV_RM!O21</f>
        <v>9809.47808296123</v>
      </c>
      <c r="I21" s="166" t="n">
        <f aca="false">INTRA_VL!I21+EXPT_VL!I21+EXPV_RM!Q21</f>
        <v>2874.80031080894</v>
      </c>
      <c r="J21" s="166" t="n">
        <f aca="false">INTRA_VL!J21+EXPT_VL!J21+EXPV_RM!R21</f>
        <v>7591.71462905674</v>
      </c>
      <c r="K21" s="167" t="n">
        <v>41930.7141833218</v>
      </c>
      <c r="L21" s="170" t="n">
        <f aca="false">SUM(C21:K21)</f>
        <v>93184.3426715662</v>
      </c>
      <c r="M21" s="171" t="n">
        <f aca="false">(L21-L17)/L17</f>
        <v>0.0411859759884817</v>
      </c>
      <c r="P21" s="161" t="n">
        <v>2010</v>
      </c>
      <c r="Q21" s="166" t="n">
        <f aca="false">SUM(C66:C69)</f>
        <v>59205.5860692944</v>
      </c>
      <c r="R21" s="166" t="n">
        <f aca="false">SUM(D66:D69)</f>
        <v>37109.5826974249</v>
      </c>
      <c r="S21" s="166" t="n">
        <f aca="false">SUM(E66:E69)</f>
        <v>22394.1901636017</v>
      </c>
      <c r="T21" s="166" t="n">
        <f aca="false">SUM(F66:F69)</f>
        <v>52742.9995722899</v>
      </c>
      <c r="U21" s="166" t="n">
        <f aca="false">SUM(G66:G69)</f>
        <v>6066.4880649077</v>
      </c>
      <c r="V21" s="166" t="n">
        <f aca="false">SUM(H66:H69)</f>
        <v>47229.2897813907</v>
      </c>
      <c r="W21" s="166" t="n">
        <f aca="false">SUM(I66:I69)</f>
        <v>18672.7019710675</v>
      </c>
      <c r="X21" s="166" t="n">
        <f aca="false">SUM(J66:J69)</f>
        <v>44369.7753433817</v>
      </c>
      <c r="Y21" s="167" t="n">
        <f aca="false">SUM(K66:K69)</f>
        <v>244071.536942253</v>
      </c>
      <c r="Z21" s="168" t="n">
        <f aca="false">SUM(L66:L69)</f>
        <v>531862.150605611</v>
      </c>
    </row>
    <row r="22" customFormat="false" ht="12.75" hidden="false" customHeight="false" outlineLevel="0" collapsed="false">
      <c r="B22" s="161" t="s">
        <v>144</v>
      </c>
      <c r="C22" s="162" t="n">
        <f aca="false">INTRA_VL!C22+EXPT_VL!C22+EXPV_RM!C22</f>
        <v>8685.44228078693</v>
      </c>
      <c r="D22" s="162" t="n">
        <f aca="false">INTRA_VL!D22+EXPT_VL!D22+EXPV_RM!I22</f>
        <v>6796.39678448721</v>
      </c>
      <c r="E22" s="162" t="n">
        <f aca="false">INTRA_VL!E22+EXPT_VL!E22+EXPV_RM!J22</f>
        <v>3568.4775552905</v>
      </c>
      <c r="F22" s="162" t="n">
        <f aca="false">INTRA_VL!F22+EXPT_VL!F22+EXPV_RM!L22</f>
        <v>10901.0543823015</v>
      </c>
      <c r="G22" s="162" t="n">
        <f aca="false">INTRA_VL!G22+EXPT_VL!G22+EXPV_RM!M22</f>
        <v>915.468617293845</v>
      </c>
      <c r="H22" s="162" t="n">
        <f aca="false">INTRA_VL!H22+EXPT_VL!H22+EXPV_RM!O22</f>
        <v>10475.4710321802</v>
      </c>
      <c r="I22" s="163" t="n">
        <f aca="false">INTRA_VL!I22+EXPT_VL!I22+EXPV_RM!Q22</f>
        <v>2867.63612523851</v>
      </c>
      <c r="J22" s="163" t="n">
        <f aca="false">INTRA_VL!J22+EXPT_VL!J22+EXPV_RM!R22</f>
        <v>7903.2591405541</v>
      </c>
      <c r="K22" s="155" t="n">
        <v>43533.9868142567</v>
      </c>
      <c r="L22" s="164" t="n">
        <f aca="false">SUM(C22:K22)</f>
        <v>95647.1927323896</v>
      </c>
      <c r="M22" s="165" t="n">
        <f aca="false">(L22-L18)/L18</f>
        <v>0.0481162022867111</v>
      </c>
      <c r="P22" s="161" t="str">
        <f aca="false">EXPT_TN!$P22</f>
        <v>2011</v>
      </c>
      <c r="Q22" s="150" t="n">
        <f aca="false">SUM(C70:C73)</f>
        <v>65335.6430182033</v>
      </c>
      <c r="R22" s="150" t="n">
        <f aca="false">SUM(D70:D73)</f>
        <v>41592.1751177002</v>
      </c>
      <c r="S22" s="150" t="n">
        <f aca="false">SUM(E70:E73)</f>
        <v>24372.5755792745</v>
      </c>
      <c r="T22" s="150" t="n">
        <f aca="false">SUM(F70:F73)</f>
        <v>53655.1743036247</v>
      </c>
      <c r="U22" s="150" t="n">
        <f aca="false">SUM(G70:G73)</f>
        <v>6953.22411872819</v>
      </c>
      <c r="V22" s="150" t="n">
        <f aca="false">SUM(H70:H73)</f>
        <v>48746.4772428552</v>
      </c>
      <c r="W22" s="151" t="n">
        <f aca="false">SUM(I70:I73)</f>
        <v>20439.1723812177</v>
      </c>
      <c r="X22" s="151" t="n">
        <f aca="false">SUM(J70:J73)</f>
        <v>46650.1540735477</v>
      </c>
      <c r="Y22" s="155" t="n">
        <f aca="false">SUM(K70:K73)</f>
        <v>254649.667927416</v>
      </c>
      <c r="Z22" s="156" t="n">
        <f aca="false">SUM(L70:L73)</f>
        <v>562394.263762568</v>
      </c>
    </row>
    <row r="23" customFormat="false" ht="12.75" hidden="false" customHeight="false" outlineLevel="0" collapsed="false">
      <c r="B23" s="161" t="s">
        <v>146</v>
      </c>
      <c r="C23" s="162" t="n">
        <f aca="false">INTRA_VL!C23+EXPT_VL!C23+EXPV_RM!C23</f>
        <v>8995.83921708501</v>
      </c>
      <c r="D23" s="162" t="n">
        <f aca="false">INTRA_VL!D23+EXPT_VL!D23+EXPV_RM!I23</f>
        <v>6898.69008379362</v>
      </c>
      <c r="E23" s="162" t="n">
        <f aca="false">INTRA_VL!E23+EXPT_VL!E23+EXPV_RM!J23</f>
        <v>3589.74504716781</v>
      </c>
      <c r="F23" s="162" t="n">
        <f aca="false">INTRA_VL!F23+EXPT_VL!F23+EXPV_RM!L23</f>
        <v>10941.1308557661</v>
      </c>
      <c r="G23" s="162" t="n">
        <f aca="false">INTRA_VL!G23+EXPT_VL!G23+EXPV_RM!M23</f>
        <v>890.395378195419</v>
      </c>
      <c r="H23" s="162" t="n">
        <f aca="false">INTRA_VL!H23+EXPT_VL!H23+EXPV_RM!O23</f>
        <v>10753.5469153599</v>
      </c>
      <c r="I23" s="163" t="n">
        <f aca="false">INTRA_VL!I23+EXPT_VL!I23+EXPV_RM!Q23</f>
        <v>2671.60782561857</v>
      </c>
      <c r="J23" s="163" t="n">
        <f aca="false">INTRA_VL!J23+EXPT_VL!J23+EXPV_RM!R23</f>
        <v>8427.73372286579</v>
      </c>
      <c r="K23" s="155" t="n">
        <v>43984.3276500162</v>
      </c>
      <c r="L23" s="164" t="n">
        <f aca="false">SUM(C23:K23)</f>
        <v>97153.0166958685</v>
      </c>
      <c r="M23" s="165" t="n">
        <f aca="false">(L23-L19)/L19</f>
        <v>0.0541186205895533</v>
      </c>
      <c r="P23" s="161" t="str">
        <f aca="false">EXPT_VL!$P23</f>
        <v>2012</v>
      </c>
      <c r="Q23" s="166" t="n">
        <f aca="false">SUM(C74:C77)</f>
        <v>72102.3818894511</v>
      </c>
      <c r="R23" s="166" t="n">
        <f aca="false">SUM(D74:D77)</f>
        <v>40191.9168377065</v>
      </c>
      <c r="S23" s="166" t="n">
        <f aca="false">SUM(E74:E77)</f>
        <v>25391.3369286225</v>
      </c>
      <c r="T23" s="166" t="n">
        <f aca="false">SUM(F74:F77)</f>
        <v>53761.4966036399</v>
      </c>
      <c r="U23" s="166" t="n">
        <f aca="false">SUM(G74:G77)</f>
        <v>7227.91339321344</v>
      </c>
      <c r="V23" s="166" t="n">
        <f aca="false">SUM(H74:H77)</f>
        <v>49215.8992675716</v>
      </c>
      <c r="W23" s="166" t="n">
        <f aca="false">SUM(I74:I77)</f>
        <v>16697.0268341968</v>
      </c>
      <c r="X23" s="166" t="n">
        <f aca="false">SUM(J74:J77)</f>
        <v>46233.1503551073</v>
      </c>
      <c r="Y23" s="167" t="n">
        <f aca="false">SUM(K74:K77)</f>
        <v>257241.183568541</v>
      </c>
      <c r="Z23" s="168" t="n">
        <f aca="false">SUM(L74:L77)</f>
        <v>568062.30567805</v>
      </c>
    </row>
    <row r="24" customFormat="false" ht="12.75" hidden="false" customHeight="false" outlineLevel="0" collapsed="false">
      <c r="B24" s="161" t="s">
        <v>148</v>
      </c>
      <c r="C24" s="162" t="n">
        <f aca="false">INTRA_VL!C24+EXPT_VL!C24+EXPV_RM!C24</f>
        <v>9042.93276163426</v>
      </c>
      <c r="D24" s="162" t="n">
        <f aca="false">INTRA_VL!D24+EXPT_VL!D24+EXPV_RM!I24</f>
        <v>7020.89177965584</v>
      </c>
      <c r="E24" s="162" t="n">
        <f aca="false">INTRA_VL!E24+EXPT_VL!E24+EXPV_RM!J24</f>
        <v>3734.96374926307</v>
      </c>
      <c r="F24" s="162" t="n">
        <f aca="false">INTRA_VL!F24+EXPT_VL!F24+EXPV_RM!L24</f>
        <v>11183.4450125056</v>
      </c>
      <c r="G24" s="162" t="n">
        <f aca="false">INTRA_VL!G24+EXPT_VL!G24+EXPV_RM!M24</f>
        <v>947.003357194213</v>
      </c>
      <c r="H24" s="162" t="n">
        <f aca="false">INTRA_VL!H24+EXPT_VL!H24+EXPV_RM!O24</f>
        <v>10968.5619916049</v>
      </c>
      <c r="I24" s="163" t="n">
        <f aca="false">INTRA_VL!I24+EXPT_VL!I24+EXPV_RM!Q24</f>
        <v>2761.24449779467</v>
      </c>
      <c r="J24" s="163" t="n">
        <f aca="false">INTRA_VL!J24+EXPT_VL!J24+EXPV_RM!R24</f>
        <v>8292.89362940353</v>
      </c>
      <c r="K24" s="155" t="n">
        <v>44090.4004487862</v>
      </c>
      <c r="L24" s="164" t="n">
        <f aca="false">SUM(C24:K24)</f>
        <v>98042.3372278423</v>
      </c>
      <c r="M24" s="165" t="n">
        <f aca="false">(L24-L20)/L20</f>
        <v>0.0571424868254919</v>
      </c>
      <c r="P24" s="161" t="n">
        <f aca="false">EXPT_VL!$P24</f>
        <v>2013</v>
      </c>
      <c r="Q24" s="162" t="n">
        <f aca="false">SUM(C78:C81)</f>
        <v>70131.433249599</v>
      </c>
      <c r="R24" s="162" t="n">
        <f aca="false">SUM(D78:D81)</f>
        <v>39078.718142192</v>
      </c>
      <c r="S24" s="162" t="n">
        <f aca="false">SUM(E78:E81)</f>
        <v>24877.3653451477</v>
      </c>
      <c r="T24" s="162" t="n">
        <f aca="false">SUM(F78:F81)</f>
        <v>56874.8426050689</v>
      </c>
      <c r="U24" s="162" t="n">
        <f aca="false">SUM(G78:G81)</f>
        <v>6566.41168102604</v>
      </c>
      <c r="V24" s="162" t="n">
        <f aca="false">SUM(H78:H81)</f>
        <v>50727.9697656648</v>
      </c>
      <c r="W24" s="163" t="n">
        <f aca="false">SUM(I78:I81)</f>
        <v>17049.4052084132</v>
      </c>
      <c r="X24" s="163" t="n">
        <f aca="false">SUM(J78:J81)</f>
        <v>44165.2429579152</v>
      </c>
      <c r="Y24" s="155" t="n">
        <f aca="false">SUM(K78:K81)</f>
        <v>257002.896721956</v>
      </c>
      <c r="Z24" s="156" t="n">
        <f aca="false">SUM(L78:L81)</f>
        <v>566474.285676983</v>
      </c>
    </row>
    <row r="25" customFormat="false" ht="12.75" hidden="false" customHeight="false" outlineLevel="0" collapsed="false">
      <c r="B25" s="161" t="s">
        <v>149</v>
      </c>
      <c r="C25" s="162" t="n">
        <f aca="false">INTRA_VL!C25+EXPT_VL!C25+EXPV_RM!C25</f>
        <v>9381.70403192552</v>
      </c>
      <c r="D25" s="162" t="n">
        <f aca="false">INTRA_VL!D25+EXPT_VL!D25+EXPV_RM!I25</f>
        <v>7333.25276573033</v>
      </c>
      <c r="E25" s="162" t="n">
        <f aca="false">INTRA_VL!E25+EXPT_VL!E25+EXPV_RM!J25</f>
        <v>3859.27179738666</v>
      </c>
      <c r="F25" s="162" t="n">
        <f aca="false">INTRA_VL!F25+EXPT_VL!F25+EXPV_RM!L25</f>
        <v>11423.2832285737</v>
      </c>
      <c r="G25" s="162" t="n">
        <f aca="false">INTRA_VL!G25+EXPT_VL!G25+EXPV_RM!M25</f>
        <v>954.021684618567</v>
      </c>
      <c r="H25" s="162" t="n">
        <f aca="false">INTRA_VL!H25+EXPT_VL!H25+EXPV_RM!O25</f>
        <v>11391.5067095419</v>
      </c>
      <c r="I25" s="163" t="n">
        <f aca="false">INTRA_VL!I25+EXPT_VL!I25+EXPV_RM!Q25</f>
        <v>2908.57646470017</v>
      </c>
      <c r="J25" s="163" t="n">
        <f aca="false">INTRA_VL!J25+EXPT_VL!J25+EXPV_RM!R25</f>
        <v>8332.23187347174</v>
      </c>
      <c r="K25" s="155" t="n">
        <v>46211.5469217951</v>
      </c>
      <c r="L25" s="164" t="n">
        <f aca="false">SUM(C25:K25)</f>
        <v>101795.395477744</v>
      </c>
      <c r="M25" s="165" t="n">
        <f aca="false">(L25-L21)/L21</f>
        <v>0.0924087948608244</v>
      </c>
      <c r="P25" s="161" t="n">
        <f aca="false">EXPT_VL!P25</f>
        <v>2014</v>
      </c>
      <c r="Q25" s="166" t="n">
        <f aca="false">SUM(C82:C85)</f>
        <v>68830.9268051371</v>
      </c>
      <c r="R25" s="166" t="n">
        <f aca="false">SUM(D82:D85)</f>
        <v>41709.8750410029</v>
      </c>
      <c r="S25" s="166" t="n">
        <f aca="false">SUM(E82:E85)</f>
        <v>24773.2586590518</v>
      </c>
      <c r="T25" s="166" t="n">
        <f aca="false">SUM(F82:F85)</f>
        <v>59160.9855682396</v>
      </c>
      <c r="U25" s="166" t="n">
        <f aca="false">SUM(G82:G85)</f>
        <v>6867.59594303196</v>
      </c>
      <c r="V25" s="166" t="n">
        <f aca="false">SUM(H82:H85)</f>
        <v>49809.6960270037</v>
      </c>
      <c r="W25" s="166" t="n">
        <f aca="false">SUM(I82:I85)</f>
        <v>17729.1147913651</v>
      </c>
      <c r="X25" s="166" t="n">
        <f aca="false">SUM(J82:J85)</f>
        <v>45580.8718260261</v>
      </c>
      <c r="Y25" s="167" t="n">
        <f aca="false">SUM(K82:K85)</f>
        <v>260145.916575699</v>
      </c>
      <c r="Z25" s="168" t="n">
        <f aca="false">SUM(L82:L85)</f>
        <v>574608.241236557</v>
      </c>
    </row>
    <row r="26" customFormat="false" ht="12.75" hidden="false" customHeight="false" outlineLevel="0" collapsed="false">
      <c r="B26" s="161" t="s">
        <v>150</v>
      </c>
      <c r="C26" s="169" t="n">
        <f aca="false">INTRA_VL!C26+EXPT_VL!C26+EXPV_RM!C26</f>
        <v>9850.64651722568</v>
      </c>
      <c r="D26" s="169" t="n">
        <f aca="false">INTRA_VL!D26+EXPT_VL!D26+EXPV_RM!I26</f>
        <v>8050.45783663114</v>
      </c>
      <c r="E26" s="169" t="n">
        <f aca="false">INTRA_VL!E26+EXPT_VL!E26+EXPV_RM!J26</f>
        <v>3976.02596167451</v>
      </c>
      <c r="F26" s="169" t="n">
        <f aca="false">INTRA_VL!F26+EXPT_VL!F26+EXPV_RM!L26</f>
        <v>11842.9918760216</v>
      </c>
      <c r="G26" s="169" t="n">
        <f aca="false">INTRA_VL!G26+EXPT_VL!G26+EXPV_RM!M26</f>
        <v>885.717503180022</v>
      </c>
      <c r="H26" s="169" t="n">
        <f aca="false">INTRA_VL!H26+EXPT_VL!H26+EXPV_RM!O26</f>
        <v>12010.5777414267</v>
      </c>
      <c r="I26" s="166" t="n">
        <f aca="false">INTRA_VL!I26+EXPT_VL!I26+EXPV_RM!Q26</f>
        <v>3087.59575318297</v>
      </c>
      <c r="J26" s="166" t="n">
        <f aca="false">INTRA_VL!J26+EXPT_VL!J26+EXPV_RM!R26</f>
        <v>9203.67086547345</v>
      </c>
      <c r="K26" s="167" t="n">
        <v>48787.1198429087</v>
      </c>
      <c r="L26" s="170" t="n">
        <f aca="false">SUM(C26:K26)</f>
        <v>107694.803897725</v>
      </c>
      <c r="M26" s="171" t="n">
        <f aca="false">(L26-L22)/L22</f>
        <v>0.125958857977599</v>
      </c>
      <c r="P26" s="161" t="str">
        <f aca="false">EXPT_VL!P26</f>
        <v>2015</v>
      </c>
      <c r="Q26" s="162" t="n">
        <f aca="false">SUM(C86:C89)</f>
        <v>67122.3309969579</v>
      </c>
      <c r="R26" s="162" t="n">
        <f aca="false">SUM(D86:D89)</f>
        <v>42548.8575923096</v>
      </c>
      <c r="S26" s="162" t="n">
        <f aca="false">SUM(E86:E89)</f>
        <v>24207.4498026483</v>
      </c>
      <c r="T26" s="162" t="n">
        <f aca="false">SUM(F86:F89)</f>
        <v>64147.9202354124</v>
      </c>
      <c r="U26" s="162" t="n">
        <f aca="false">SUM(G86:G89)</f>
        <v>7086.80314782802</v>
      </c>
      <c r="V26" s="162" t="n">
        <f aca="false">SUM(H86:H89)</f>
        <v>53728.0012534025</v>
      </c>
      <c r="W26" s="163" t="n">
        <f aca="false">SUM(I86:I89)</f>
        <v>19064.7220609799</v>
      </c>
      <c r="X26" s="163" t="n">
        <f aca="false">SUM(J86:J89)</f>
        <v>46214.5410299712</v>
      </c>
      <c r="Y26" s="155" t="n">
        <f aca="false">SUM(K86:K89)</f>
        <v>269402.603271075</v>
      </c>
      <c r="Z26" s="156" t="n">
        <f aca="false">SUM(L86:L89)</f>
        <v>593523.229390584</v>
      </c>
    </row>
    <row r="27" customFormat="false" ht="12.75" hidden="false" customHeight="false" outlineLevel="0" collapsed="false">
      <c r="B27" s="161" t="s">
        <v>152</v>
      </c>
      <c r="C27" s="169" t="n">
        <f aca="false">INTRA_VL!C27+EXPT_VL!C27+EXPV_RM!C27</f>
        <v>10119.8399404671</v>
      </c>
      <c r="D27" s="169" t="n">
        <f aca="false">INTRA_VL!D27+EXPT_VL!D27+EXPV_RM!I27</f>
        <v>7716.3846190281</v>
      </c>
      <c r="E27" s="169" t="n">
        <f aca="false">INTRA_VL!E27+EXPT_VL!E27+EXPV_RM!J27</f>
        <v>4189.94131818181</v>
      </c>
      <c r="F27" s="169" t="n">
        <f aca="false">INTRA_VL!F27+EXPT_VL!F27+EXPV_RM!L27</f>
        <v>11985.6079535188</v>
      </c>
      <c r="G27" s="169" t="n">
        <f aca="false">INTRA_VL!G27+EXPT_VL!G27+EXPV_RM!M27</f>
        <v>953.091831854026</v>
      </c>
      <c r="H27" s="169" t="n">
        <f aca="false">INTRA_VL!H27+EXPT_VL!H27+EXPV_RM!O27</f>
        <v>12225.9677298986</v>
      </c>
      <c r="I27" s="166" t="n">
        <f aca="false">INTRA_VL!I27+EXPT_VL!I27+EXPV_RM!Q27</f>
        <v>3154.80527550847</v>
      </c>
      <c r="J27" s="166" t="n">
        <f aca="false">INTRA_VL!J27+EXPT_VL!J27+EXPV_RM!R27</f>
        <v>8865.59502412587</v>
      </c>
      <c r="K27" s="167" t="n">
        <v>50603.2387950514</v>
      </c>
      <c r="L27" s="170" t="n">
        <f aca="false">SUM(C27:K27)</f>
        <v>109814.472487634</v>
      </c>
      <c r="M27" s="171" t="n">
        <f aca="false">(L27-L23)/L23</f>
        <v>0.130324885653337</v>
      </c>
      <c r="P27" s="161" t="str">
        <f aca="false">EXPT_VL!P27</f>
        <v>2016</v>
      </c>
      <c r="Q27" s="166" t="n">
        <f aca="false">SUM(C90:C93)</f>
        <v>68117.5040905089</v>
      </c>
      <c r="R27" s="166" t="n">
        <f aca="false">SUM(D90:D93)</f>
        <v>44041.6454550694</v>
      </c>
      <c r="S27" s="166" t="n">
        <f aca="false">SUM(E90:E93)</f>
        <v>23918.3144031085</v>
      </c>
      <c r="T27" s="166" t="n">
        <f aca="false">SUM(F90:F93)</f>
        <v>63540.7646492765</v>
      </c>
      <c r="U27" s="166" t="n">
        <f aca="false">SUM(G90:G93)</f>
        <v>7379.13833034746</v>
      </c>
      <c r="V27" s="166" t="n">
        <f aca="false">SUM(H90:H93)</f>
        <v>54129.625223786</v>
      </c>
      <c r="W27" s="166" t="n">
        <f aca="false">SUM(I90:I93)</f>
        <v>18966.233194021</v>
      </c>
      <c r="X27" s="166" t="n">
        <f aca="false">SUM(J90:J93)</f>
        <v>45578.1026421553</v>
      </c>
      <c r="Y27" s="167" t="n">
        <f aca="false">SUM(K90:K93)</f>
        <v>268220.834416787</v>
      </c>
      <c r="Z27" s="168" t="n">
        <f aca="false">SUM(L90:L93)</f>
        <v>593892.162405061</v>
      </c>
    </row>
    <row r="28" customFormat="false" ht="12.75" hidden="false" customHeight="false" outlineLevel="0" collapsed="false">
      <c r="B28" s="161" t="s">
        <v>154</v>
      </c>
      <c r="C28" s="169" t="n">
        <f aca="false">INTRA_VL!C28+EXPT_VL!C28+EXPV_RM!C28</f>
        <v>9704.51838849986</v>
      </c>
      <c r="D28" s="169" t="n">
        <f aca="false">INTRA_VL!D28+EXPT_VL!D28+EXPV_RM!I28</f>
        <v>7667.67584212035</v>
      </c>
      <c r="E28" s="169" t="n">
        <f aca="false">INTRA_VL!E28+EXPT_VL!E28+EXPV_RM!J28</f>
        <v>4358.26258904231</v>
      </c>
      <c r="F28" s="169" t="n">
        <f aca="false">INTRA_VL!F28+EXPT_VL!F28+EXPV_RM!L28</f>
        <v>12146.6754119014</v>
      </c>
      <c r="G28" s="169" t="n">
        <f aca="false">INTRA_VL!G28+EXPT_VL!G28+EXPV_RM!M28</f>
        <v>973.362655700245</v>
      </c>
      <c r="H28" s="169" t="n">
        <f aca="false">INTRA_VL!H28+EXPT_VL!H28+EXPV_RM!O28</f>
        <v>12015.6005281551</v>
      </c>
      <c r="I28" s="166" t="n">
        <f aca="false">INTRA_VL!I28+EXPT_VL!I28+EXPV_RM!Q28</f>
        <v>3365.63524205225</v>
      </c>
      <c r="J28" s="166" t="n">
        <f aca="false">INTRA_VL!J28+EXPT_VL!J28+EXPV_RM!R28</f>
        <v>8841.48723426725</v>
      </c>
      <c r="K28" s="167" t="n">
        <v>50266.5117759528</v>
      </c>
      <c r="L28" s="170" t="n">
        <f aca="false">SUM(C28:K28)</f>
        <v>109339.729667692</v>
      </c>
      <c r="M28" s="171" t="n">
        <f aca="false">(L28-L24)/L24</f>
        <v>0.115229734003537</v>
      </c>
      <c r="O28" s="188" t="s">
        <v>156</v>
      </c>
    </row>
    <row r="29" customFormat="false" ht="12.75" hidden="false" customHeight="false" outlineLevel="0" collapsed="false">
      <c r="B29" s="161" t="s">
        <v>155</v>
      </c>
      <c r="C29" s="169" t="n">
        <f aca="false">INTRA_VL!C29+EXPT_VL!C29+EXPV_RM!C29</f>
        <v>10367.9068946142</v>
      </c>
      <c r="D29" s="169" t="n">
        <f aca="false">INTRA_VL!D29+EXPT_VL!D29+EXPV_RM!I29</f>
        <v>7553.05254690589</v>
      </c>
      <c r="E29" s="169" t="n">
        <f aca="false">INTRA_VL!E29+EXPT_VL!E29+EXPV_RM!J29</f>
        <v>4352.81376566892</v>
      </c>
      <c r="F29" s="169" t="n">
        <f aca="false">INTRA_VL!F29+EXPT_VL!F29+EXPV_RM!L29</f>
        <v>12243.5655315614</v>
      </c>
      <c r="G29" s="169" t="n">
        <f aca="false">INTRA_VL!G29+EXPT_VL!G29+EXPV_RM!M29</f>
        <v>922.551369212483</v>
      </c>
      <c r="H29" s="169" t="n">
        <f aca="false">INTRA_VL!H29+EXPT_VL!H29+EXPV_RM!O29</f>
        <v>12375.1902664829</v>
      </c>
      <c r="I29" s="166" t="n">
        <f aca="false">INTRA_VL!I29+EXPT_VL!I29+EXPV_RM!Q29</f>
        <v>3258.31101836577</v>
      </c>
      <c r="J29" s="166" t="n">
        <f aca="false">INTRA_VL!J29+EXPT_VL!J29+EXPV_RM!R29</f>
        <v>8409.13112165522</v>
      </c>
      <c r="K29" s="167" t="n">
        <v>51635.7390384701</v>
      </c>
      <c r="L29" s="170" t="n">
        <f aca="false">SUM(C29:K29)</f>
        <v>111118.261552937</v>
      </c>
      <c r="M29" s="171" t="n">
        <f aca="false">(L29-L25)/L25</f>
        <v>0.0915843593066183</v>
      </c>
      <c r="O29" s="188"/>
      <c r="P29" s="161" t="str">
        <f aca="false">EXPT_VL!P29</f>
        <v>2017</v>
      </c>
      <c r="Q29" s="162" t="n">
        <f aca="false">SUM(C96:C99)</f>
        <v>74584.3091758703</v>
      </c>
      <c r="R29" s="162" t="n">
        <f aca="false">SUM(D96:D99)</f>
        <v>45129.3960798937</v>
      </c>
      <c r="S29" s="162" t="n">
        <f aca="false">SUM(E96:E99)</f>
        <v>27640.9875006137</v>
      </c>
      <c r="T29" s="162" t="n">
        <f aca="false">SUM(F96:F99)</f>
        <v>67475.5270203203</v>
      </c>
      <c r="U29" s="162" t="n">
        <f aca="false">SUM(G96:G99)</f>
        <v>8176.27672639986</v>
      </c>
      <c r="V29" s="162" t="n">
        <f aca="false">SUM(H96:H99)</f>
        <v>57117.7850909393</v>
      </c>
      <c r="W29" s="162" t="n">
        <f aca="false">SUM(I96:I99)</f>
        <v>18182.7583954516</v>
      </c>
      <c r="X29" s="162" t="n">
        <f aca="false">SUM(J96:J99)</f>
        <v>49608.2178969356</v>
      </c>
      <c r="Y29" s="162" t="n">
        <f aca="false">SUM(K96:K99)</f>
        <v>287093.57056101</v>
      </c>
      <c r="Z29" s="156" t="n">
        <f aca="false">SUM(L96:L99)</f>
        <v>635008.828447435</v>
      </c>
    </row>
    <row r="30" customFormat="false" ht="12.75" hidden="false" customHeight="false" outlineLevel="0" collapsed="false">
      <c r="B30" s="161" t="s">
        <v>158</v>
      </c>
      <c r="C30" s="162" t="n">
        <f aca="false">INTRA_VL!C30+EXPT_VL!C30+EXPV_RM!C30</f>
        <v>10647.6278216937</v>
      </c>
      <c r="D30" s="162" t="n">
        <f aca="false">INTRA_VL!D30+EXPT_VL!D30+EXPV_RM!I30</f>
        <v>7753.4961181872</v>
      </c>
      <c r="E30" s="162" t="n">
        <f aca="false">INTRA_VL!E30+EXPT_VL!E30+EXPV_RM!J30</f>
        <v>4629.04842905293</v>
      </c>
      <c r="F30" s="162" t="n">
        <f aca="false">INTRA_VL!F30+EXPT_VL!F30+EXPV_RM!L30</f>
        <v>12465.7391404512</v>
      </c>
      <c r="G30" s="162" t="n">
        <f aca="false">INTRA_VL!G30+EXPT_VL!G30+EXPV_RM!M30</f>
        <v>1070.42571502683</v>
      </c>
      <c r="H30" s="162" t="n">
        <f aca="false">INTRA_VL!H30+EXPT_VL!H30+EXPV_RM!O30</f>
        <v>12358.7173404846</v>
      </c>
      <c r="I30" s="163" t="n">
        <f aca="false">INTRA_VL!I30+EXPT_VL!I30+EXPV_RM!Q30</f>
        <v>3635.37006802984</v>
      </c>
      <c r="J30" s="163" t="n">
        <f aca="false">INTRA_VL!J30+EXPT_VL!J30+EXPV_RM!R30</f>
        <v>9691.38133560122</v>
      </c>
      <c r="K30" s="155" t="n">
        <v>52539.7358224643</v>
      </c>
      <c r="L30" s="164" t="n">
        <f aca="false">SUM(C30:K30)</f>
        <v>114791.541790992</v>
      </c>
      <c r="M30" s="165" t="n">
        <f aca="false">(L30-L26)/L26</f>
        <v>0.065896753013327</v>
      </c>
      <c r="P30" s="161" t="s">
        <v>159</v>
      </c>
      <c r="Q30" s="162" t="n">
        <f aca="false">SUM(C97:C99)</f>
        <v>55982.8176156256</v>
      </c>
      <c r="R30" s="162" t="n">
        <f aca="false">SUM(D97:D99)</f>
        <v>33895.6636160552</v>
      </c>
      <c r="S30" s="162" t="n">
        <f aca="false">SUM(E97:E99)</f>
        <v>20813.5895384887</v>
      </c>
      <c r="T30" s="162" t="n">
        <f aca="false">SUM(F97:F99)</f>
        <v>50551.5153385233</v>
      </c>
      <c r="U30" s="162" t="n">
        <f aca="false">SUM(G97:G99)</f>
        <v>6306.69375690799</v>
      </c>
      <c r="V30" s="162" t="n">
        <f aca="false">SUM(H97:H99)</f>
        <v>43018.6417167535</v>
      </c>
      <c r="W30" s="162" t="n">
        <f aca="false">SUM(I97:I99)</f>
        <v>13011.267362738</v>
      </c>
      <c r="X30" s="162" t="n">
        <f aca="false">SUM(J97:J99)</f>
        <v>37386.7091813454</v>
      </c>
      <c r="Y30" s="162" t="n">
        <f aca="false">SUM(K97:K99)</f>
        <v>216158.143112548</v>
      </c>
      <c r="Z30" s="156" t="n">
        <f aca="false">SUM(L97:L99)</f>
        <v>477125.041238986</v>
      </c>
    </row>
    <row r="31" customFormat="false" ht="12.75" hidden="false" customHeight="false" outlineLevel="0" collapsed="false">
      <c r="B31" s="161" t="s">
        <v>160</v>
      </c>
      <c r="C31" s="162" t="n">
        <f aca="false">INTRA_VL!C31+EXPT_VL!C31+EXPV_RM!C31</f>
        <v>10850.0616427605</v>
      </c>
      <c r="D31" s="162" t="n">
        <f aca="false">INTRA_VL!D31+EXPT_VL!D31+EXPV_RM!I31</f>
        <v>7804.99376996102</v>
      </c>
      <c r="E31" s="162" t="n">
        <f aca="false">INTRA_VL!E31+EXPT_VL!E31+EXPV_RM!J31</f>
        <v>4786.66737685397</v>
      </c>
      <c r="F31" s="162" t="n">
        <f aca="false">INTRA_VL!F31+EXPT_VL!F31+EXPV_RM!L31</f>
        <v>12606.0146550976</v>
      </c>
      <c r="G31" s="162" t="n">
        <f aca="false">INTRA_VL!G31+EXPT_VL!G31+EXPV_RM!M31</f>
        <v>1203.78610834241</v>
      </c>
      <c r="H31" s="162" t="n">
        <f aca="false">INTRA_VL!H31+EXPT_VL!H31+EXPV_RM!O31</f>
        <v>11928.7727437407</v>
      </c>
      <c r="I31" s="163" t="n">
        <f aca="false">INTRA_VL!I31+EXPT_VL!I31+EXPV_RM!Q31</f>
        <v>3483.67854513444</v>
      </c>
      <c r="J31" s="163" t="n">
        <f aca="false">INTRA_VL!J31+EXPT_VL!J31+EXPV_RM!R31</f>
        <v>9687.86574477991</v>
      </c>
      <c r="K31" s="155" t="n">
        <v>53437.674968279</v>
      </c>
      <c r="L31" s="164" t="n">
        <f aca="false">SUM(C31:K31)</f>
        <v>115789.51555495</v>
      </c>
      <c r="M31" s="165" t="n">
        <f aca="false">(L31-L27)/L27</f>
        <v>0.0544103425710868</v>
      </c>
      <c r="Q31" s="106"/>
      <c r="R31" s="106"/>
      <c r="S31" s="106"/>
      <c r="T31" s="106"/>
      <c r="U31" s="106"/>
      <c r="V31" s="106"/>
      <c r="W31" s="106"/>
      <c r="X31" s="106"/>
      <c r="Y31" s="106"/>
    </row>
    <row r="32" customFormat="false" ht="12.75" hidden="false" customHeight="false" outlineLevel="0" collapsed="false">
      <c r="B32" s="161" t="s">
        <v>161</v>
      </c>
      <c r="C32" s="162" t="n">
        <f aca="false">INTRA_VL!C32+EXPT_VL!C32+EXPV_RM!C32</f>
        <v>11074.1348907943</v>
      </c>
      <c r="D32" s="162" t="n">
        <f aca="false">INTRA_VL!D32+EXPT_VL!D32+EXPV_RM!I32</f>
        <v>7826.05978274382</v>
      </c>
      <c r="E32" s="162" t="n">
        <f aca="false">INTRA_VL!E32+EXPT_VL!E32+EXPV_RM!J32</f>
        <v>4792.0984389076</v>
      </c>
      <c r="F32" s="162" t="n">
        <f aca="false">INTRA_VL!F32+EXPT_VL!F32+EXPV_RM!L32</f>
        <v>12737.2186820634</v>
      </c>
      <c r="G32" s="162" t="n">
        <f aca="false">INTRA_VL!G32+EXPT_VL!G32+EXPV_RM!M32</f>
        <v>1121.53183799314</v>
      </c>
      <c r="H32" s="162" t="n">
        <f aca="false">INTRA_VL!H32+EXPT_VL!H32+EXPV_RM!O32</f>
        <v>11734.7867303756</v>
      </c>
      <c r="I32" s="163" t="n">
        <f aca="false">INTRA_VL!I32+EXPT_VL!I32+EXPV_RM!Q32</f>
        <v>3107.07487423773</v>
      </c>
      <c r="J32" s="163" t="n">
        <f aca="false">INTRA_VL!J32+EXPT_VL!J32+EXPV_RM!R32</f>
        <v>9702.00065138419</v>
      </c>
      <c r="K32" s="155" t="n">
        <v>52875.5900621577</v>
      </c>
      <c r="L32" s="164" t="n">
        <f aca="false">SUM(C32:K32)</f>
        <v>114970.495950658</v>
      </c>
      <c r="M32" s="165" t="n">
        <f aca="false">(L32-L28)/L28</f>
        <v>0.0514978983401469</v>
      </c>
      <c r="Q32" s="106"/>
      <c r="R32" s="106"/>
      <c r="S32" s="106"/>
      <c r="T32" s="106"/>
      <c r="U32" s="106"/>
      <c r="V32" s="106"/>
      <c r="W32" s="106"/>
      <c r="X32" s="106"/>
      <c r="Y32" s="106"/>
    </row>
    <row r="33" customFormat="false" ht="12.75" hidden="false" customHeight="false" outlineLevel="0" collapsed="false">
      <c r="B33" s="161" t="s">
        <v>162</v>
      </c>
      <c r="C33" s="162" t="n">
        <f aca="false">INTRA_VL!C33+EXPT_VL!C33+EXPV_RM!C33</f>
        <v>11395.8773851257</v>
      </c>
      <c r="D33" s="162" t="n">
        <f aca="false">INTRA_VL!D33+EXPT_VL!D33+EXPV_RM!I33</f>
        <v>7878.39727177887</v>
      </c>
      <c r="E33" s="162" t="n">
        <f aca="false">INTRA_VL!E33+EXPT_VL!E33+EXPV_RM!J33</f>
        <v>4738.4911633438</v>
      </c>
      <c r="F33" s="162" t="n">
        <f aca="false">INTRA_VL!F33+EXPT_VL!F33+EXPV_RM!L33</f>
        <v>12544.629709939</v>
      </c>
      <c r="G33" s="162" t="n">
        <f aca="false">INTRA_VL!G33+EXPT_VL!G33+EXPV_RM!M33</f>
        <v>1104.59472322131</v>
      </c>
      <c r="H33" s="162" t="n">
        <f aca="false">INTRA_VL!H33+EXPT_VL!H33+EXPV_RM!O33</f>
        <v>12048.0868195274</v>
      </c>
      <c r="I33" s="163" t="n">
        <f aca="false">INTRA_VL!I33+EXPT_VL!I33+EXPV_RM!Q33</f>
        <v>3221.51178574097</v>
      </c>
      <c r="J33" s="163" t="n">
        <f aca="false">INTRA_VL!J33+EXPT_VL!J33+EXPV_RM!R33</f>
        <v>9554.43754944662</v>
      </c>
      <c r="K33" s="155" t="n">
        <v>53210.1164833711</v>
      </c>
      <c r="L33" s="164" t="n">
        <f aca="false">SUM(C33:K33)</f>
        <v>115696.142891495</v>
      </c>
      <c r="M33" s="165" t="n">
        <f aca="false">(L33-L29)/L29</f>
        <v>0.0411982807738332</v>
      </c>
      <c r="Q33" s="106"/>
      <c r="R33" s="106"/>
      <c r="S33" s="106"/>
      <c r="T33" s="106"/>
      <c r="U33" s="106"/>
      <c r="V33" s="106"/>
      <c r="W33" s="106"/>
      <c r="X33" s="106"/>
      <c r="Y33" s="106"/>
    </row>
    <row r="34" customFormat="false" ht="12.75" hidden="false" customHeight="false" outlineLevel="0" collapsed="false">
      <c r="B34" s="161" t="s">
        <v>163</v>
      </c>
      <c r="C34" s="169" t="n">
        <f aca="false">INTRA_VL!C34+EXPT_VL!C34+EXPV_RM!C34</f>
        <v>11812.15453209</v>
      </c>
      <c r="D34" s="169" t="n">
        <f aca="false">INTRA_VL!D34+EXPT_VL!D34+EXPV_RM!I34</f>
        <v>7428.39860597869</v>
      </c>
      <c r="E34" s="169" t="n">
        <f aca="false">INTRA_VL!E34+EXPT_VL!E34+EXPV_RM!J34</f>
        <v>4772.37426967414</v>
      </c>
      <c r="F34" s="169" t="n">
        <f aca="false">INTRA_VL!F34+EXPT_VL!F34+EXPV_RM!L34</f>
        <v>12926.6213076385</v>
      </c>
      <c r="G34" s="169" t="n">
        <f aca="false">INTRA_VL!G34+EXPT_VL!G34+EXPV_RM!M34</f>
        <v>1335.72766546112</v>
      </c>
      <c r="H34" s="169" t="n">
        <f aca="false">INTRA_VL!H34+EXPT_VL!H34+EXPV_RM!O34</f>
        <v>11657.1765707696</v>
      </c>
      <c r="I34" s="166" t="n">
        <f aca="false">INTRA_VL!I34+EXPT_VL!I34+EXPV_RM!Q34</f>
        <v>3389.37028927586</v>
      </c>
      <c r="J34" s="166" t="n">
        <f aca="false">INTRA_VL!J34+EXPT_VL!J34+EXPV_RM!R34</f>
        <v>9954.03981334512</v>
      </c>
      <c r="K34" s="167" t="n">
        <v>53851.7371083867</v>
      </c>
      <c r="L34" s="170" t="n">
        <f aca="false">SUM(C34:K34)</f>
        <v>117127.60016262</v>
      </c>
      <c r="M34" s="171" t="n">
        <f aca="false">(L34-L30)/L30</f>
        <v>0.0203504398946169</v>
      </c>
      <c r="Q34" s="106"/>
      <c r="R34" s="106"/>
      <c r="S34" s="106"/>
      <c r="T34" s="106"/>
      <c r="U34" s="106"/>
      <c r="V34" s="106"/>
      <c r="W34" s="106"/>
      <c r="X34" s="106"/>
      <c r="Y34" s="106"/>
    </row>
    <row r="35" customFormat="false" ht="12.75" hidden="false" customHeight="false" outlineLevel="0" collapsed="false">
      <c r="B35" s="161" t="s">
        <v>164</v>
      </c>
      <c r="C35" s="169" t="n">
        <f aca="false">INTRA_VL!C35+EXPT_VL!C35+EXPV_RM!C35</f>
        <v>11427.8761239091</v>
      </c>
      <c r="D35" s="169" t="n">
        <f aca="false">INTRA_VL!D35+EXPT_VL!D35+EXPV_RM!I35</f>
        <v>7640.98018223798</v>
      </c>
      <c r="E35" s="169" t="n">
        <f aca="false">INTRA_VL!E35+EXPT_VL!E35+EXPV_RM!J35</f>
        <v>4863.49352678438</v>
      </c>
      <c r="F35" s="169" t="n">
        <f aca="false">INTRA_VL!F35+EXPT_VL!F35+EXPV_RM!L35</f>
        <v>12993.4112877191</v>
      </c>
      <c r="G35" s="169" t="n">
        <f aca="false">INTRA_VL!G35+EXPT_VL!G35+EXPV_RM!M35</f>
        <v>1262.20756265435</v>
      </c>
      <c r="H35" s="169" t="n">
        <f aca="false">INTRA_VL!H35+EXPT_VL!H35+EXPV_RM!O35</f>
        <v>12004.5204626006</v>
      </c>
      <c r="I35" s="166" t="n">
        <f aca="false">INTRA_VL!I35+EXPT_VL!I35+EXPV_RM!Q35</f>
        <v>3569.32036433348</v>
      </c>
      <c r="J35" s="166" t="n">
        <f aca="false">INTRA_VL!J35+EXPT_VL!J35+EXPV_RM!R35</f>
        <v>10071.7191696715</v>
      </c>
      <c r="K35" s="167" t="n">
        <v>53898.134757259</v>
      </c>
      <c r="L35" s="170" t="n">
        <f aca="false">SUM(C35:K35)</f>
        <v>117731.663437169</v>
      </c>
      <c r="M35" s="171" t="n">
        <f aca="false">(L35-L31)/L31</f>
        <v>0.0167730892811118</v>
      </c>
      <c r="Q35" s="106"/>
      <c r="R35" s="106"/>
      <c r="S35" s="106"/>
      <c r="T35" s="106"/>
      <c r="U35" s="106"/>
      <c r="V35" s="106"/>
      <c r="W35" s="106"/>
      <c r="X35" s="106"/>
      <c r="Y35" s="106"/>
    </row>
    <row r="36" customFormat="false" ht="12.75" hidden="false" customHeight="false" outlineLevel="0" collapsed="false">
      <c r="B36" s="161" t="s">
        <v>165</v>
      </c>
      <c r="C36" s="169" t="n">
        <f aca="false">INTRA_VL!C36+EXPT_VL!C36+EXPV_RM!C36</f>
        <v>11745.3538123199</v>
      </c>
      <c r="D36" s="169" t="n">
        <f aca="false">INTRA_VL!D36+EXPT_VL!D36+EXPV_RM!I36</f>
        <v>7531.9626427407</v>
      </c>
      <c r="E36" s="169" t="n">
        <f aca="false">INTRA_VL!E36+EXPT_VL!E36+EXPV_RM!J36</f>
        <v>4748.75894762613</v>
      </c>
      <c r="F36" s="169" t="n">
        <f aca="false">INTRA_VL!F36+EXPT_VL!F36+EXPV_RM!L36</f>
        <v>13193.6514566844</v>
      </c>
      <c r="G36" s="169" t="n">
        <f aca="false">INTRA_VL!G36+EXPT_VL!G36+EXPV_RM!M36</f>
        <v>1228.18092607092</v>
      </c>
      <c r="H36" s="169" t="n">
        <f aca="false">INTRA_VL!H36+EXPT_VL!H36+EXPV_RM!O36</f>
        <v>11638.7074425669</v>
      </c>
      <c r="I36" s="166" t="n">
        <f aca="false">INTRA_VL!I36+EXPT_VL!I36+EXPV_RM!Q36</f>
        <v>3577.15948372599</v>
      </c>
      <c r="J36" s="166" t="n">
        <f aca="false">INTRA_VL!J36+EXPT_VL!J36+EXPV_RM!R36</f>
        <v>10128.8454535836</v>
      </c>
      <c r="K36" s="167" t="n">
        <v>53628.2792483943</v>
      </c>
      <c r="L36" s="170" t="n">
        <f aca="false">SUM(C36:K36)</f>
        <v>117420.899413713</v>
      </c>
      <c r="M36" s="171" t="n">
        <f aca="false">(L36-L32)/L32</f>
        <v>0.0213133242819706</v>
      </c>
      <c r="Q36" s="106"/>
      <c r="R36" s="106"/>
      <c r="S36" s="106"/>
      <c r="T36" s="106"/>
      <c r="U36" s="106"/>
      <c r="V36" s="106"/>
      <c r="W36" s="106"/>
      <c r="X36" s="106"/>
      <c r="Y36" s="106"/>
    </row>
    <row r="37" customFormat="false" ht="12.75" hidden="false" customHeight="false" outlineLevel="0" collapsed="false">
      <c r="B37" s="161" t="s">
        <v>166</v>
      </c>
      <c r="C37" s="169" t="n">
        <f aca="false">INTRA_VL!C37+EXPT_VL!C37+EXPV_RM!C37</f>
        <v>11439.0989826992</v>
      </c>
      <c r="D37" s="169" t="n">
        <f aca="false">INTRA_VL!D37+EXPT_VL!D37+EXPV_RM!I37</f>
        <v>7958.92825130486</v>
      </c>
      <c r="E37" s="169" t="n">
        <f aca="false">INTRA_VL!E37+EXPT_VL!E37+EXPV_RM!J37</f>
        <v>4746.78441036856</v>
      </c>
      <c r="F37" s="169" t="n">
        <f aca="false">INTRA_VL!F37+EXPT_VL!F37+EXPV_RM!L37</f>
        <v>13414.3079059831</v>
      </c>
      <c r="G37" s="169" t="n">
        <f aca="false">INTRA_VL!G37+EXPT_VL!G37+EXPV_RM!M37</f>
        <v>1244.9862563355</v>
      </c>
      <c r="H37" s="169" t="n">
        <f aca="false">INTRA_VL!H37+EXPT_VL!H37+EXPV_RM!O37</f>
        <v>11960.3382226732</v>
      </c>
      <c r="I37" s="166" t="n">
        <f aca="false">INTRA_VL!I37+EXPT_VL!I37+EXPV_RM!Q37</f>
        <v>3724.42946360336</v>
      </c>
      <c r="J37" s="166" t="n">
        <f aca="false">INTRA_VL!J37+EXPT_VL!J37+EXPV_RM!R37</f>
        <v>10163.0354063396</v>
      </c>
      <c r="K37" s="167" t="n">
        <v>54209.0054717503</v>
      </c>
      <c r="L37" s="170" t="n">
        <f aca="false">SUM(C37:K37)</f>
        <v>118860.914371058</v>
      </c>
      <c r="M37" s="171" t="n">
        <f aca="false">(L37-L33)/L33</f>
        <v>0.027354165838795</v>
      </c>
      <c r="Q37" s="106"/>
      <c r="R37" s="106"/>
      <c r="S37" s="106"/>
      <c r="T37" s="106"/>
      <c r="U37" s="106"/>
      <c r="V37" s="106"/>
      <c r="W37" s="106"/>
      <c r="X37" s="106"/>
      <c r="Y37" s="106"/>
    </row>
    <row r="38" customFormat="false" ht="12.75" hidden="false" customHeight="false" outlineLevel="0" collapsed="false">
      <c r="B38" s="161" t="s">
        <v>167</v>
      </c>
      <c r="C38" s="162" t="n">
        <f aca="false">INTRA_VL!C38+EXPT_VL!C38+EXPV_RM!C38</f>
        <v>12441.6886267385</v>
      </c>
      <c r="D38" s="162" t="n">
        <f aca="false">INTRA_VL!D38+EXPT_VL!D38+EXPV_RM!I38</f>
        <v>8618.73787117581</v>
      </c>
      <c r="E38" s="162" t="n">
        <f aca="false">INTRA_VL!E38+EXPT_VL!E38+EXPV_RM!J38</f>
        <v>4980.4245493617</v>
      </c>
      <c r="F38" s="162" t="n">
        <f aca="false">INTRA_VL!F38+EXPT_VL!F38+EXPV_RM!L38</f>
        <v>13580.4351353639</v>
      </c>
      <c r="G38" s="162" t="n">
        <f aca="false">INTRA_VL!G38+EXPT_VL!G38+EXPV_RM!M38</f>
        <v>1297.0889272231</v>
      </c>
      <c r="H38" s="162" t="n">
        <f aca="false">INTRA_VL!H38+EXPT_VL!H38+EXPV_RM!O38</f>
        <v>11558.0968489754</v>
      </c>
      <c r="I38" s="163" t="n">
        <f aca="false">INTRA_VL!I38+EXPT_VL!I38+EXPV_RM!Q38</f>
        <v>3894.90809935886</v>
      </c>
      <c r="J38" s="163" t="n">
        <f aca="false">INTRA_VL!J38+EXPT_VL!J38+EXPV_RM!R38</f>
        <v>10332.5854063982</v>
      </c>
      <c r="K38" s="155" t="n">
        <v>54956.7200543706</v>
      </c>
      <c r="L38" s="164" t="n">
        <f aca="false">SUM(C38:K38)</f>
        <v>121660.685518966</v>
      </c>
      <c r="M38" s="165" t="n">
        <f aca="false">(L38-L34)/L34</f>
        <v>0.0387021107753648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</row>
    <row r="39" customFormat="false" ht="12.75" hidden="false" customHeight="false" outlineLevel="0" collapsed="false">
      <c r="B39" s="161" t="s">
        <v>168</v>
      </c>
      <c r="C39" s="162" t="n">
        <f aca="false">INTRA_VL!C39+EXPT_VL!C39+EXPV_RM!C39</f>
        <v>11917.9895319554</v>
      </c>
      <c r="D39" s="162" t="n">
        <f aca="false">INTRA_VL!D39+EXPT_VL!D39+EXPV_RM!I39</f>
        <v>8509.23613293179</v>
      </c>
      <c r="E39" s="162" t="n">
        <f aca="false">INTRA_VL!E39+EXPT_VL!E39+EXPV_RM!J39</f>
        <v>5027.58056351588</v>
      </c>
      <c r="F39" s="162" t="n">
        <f aca="false">INTRA_VL!F39+EXPT_VL!F39+EXPV_RM!L39</f>
        <v>13234.4526141701</v>
      </c>
      <c r="G39" s="162" t="n">
        <f aca="false">INTRA_VL!G39+EXPT_VL!G39+EXPV_RM!M39</f>
        <v>1193.61346415112</v>
      </c>
      <c r="H39" s="162" t="n">
        <f aca="false">INTRA_VL!H39+EXPT_VL!H39+EXPV_RM!O39</f>
        <v>11700.8918578564</v>
      </c>
      <c r="I39" s="163" t="n">
        <f aca="false">INTRA_VL!I39+EXPT_VL!I39+EXPV_RM!Q39</f>
        <v>3792.11315363393</v>
      </c>
      <c r="J39" s="163" t="n">
        <f aca="false">INTRA_VL!J39+EXPT_VL!J39+EXPV_RM!R39</f>
        <v>9995.9236851313</v>
      </c>
      <c r="K39" s="155" t="n">
        <v>54854.1079218967</v>
      </c>
      <c r="L39" s="164" t="n">
        <f aca="false">SUM(C39:K39)</f>
        <v>120225.908925243</v>
      </c>
      <c r="M39" s="165" t="n">
        <f aca="false">(L39-L35)/L35</f>
        <v>0.0211858510722929</v>
      </c>
      <c r="Q39" s="106"/>
      <c r="R39" s="106"/>
      <c r="S39" s="106"/>
      <c r="T39" s="106"/>
      <c r="U39" s="106"/>
      <c r="V39" s="106"/>
      <c r="W39" s="106"/>
      <c r="X39" s="106"/>
      <c r="Y39" s="106"/>
    </row>
    <row r="40" customFormat="false" ht="12.75" hidden="false" customHeight="false" outlineLevel="0" collapsed="false">
      <c r="B40" s="161" t="s">
        <v>169</v>
      </c>
      <c r="C40" s="162" t="n">
        <f aca="false">INTRA_VL!C40+EXPT_VL!C40+EXPV_RM!C40</f>
        <v>12329.7649115661</v>
      </c>
      <c r="D40" s="162" t="n">
        <f aca="false">INTRA_VL!D40+EXPT_VL!D40+EXPV_RM!I40</f>
        <v>8462.34823787967</v>
      </c>
      <c r="E40" s="162" t="n">
        <f aca="false">INTRA_VL!E40+EXPT_VL!E40+EXPV_RM!J40</f>
        <v>5009.92949912568</v>
      </c>
      <c r="F40" s="162" t="n">
        <f aca="false">INTRA_VL!F40+EXPT_VL!F40+EXPV_RM!L40</f>
        <v>13323.7702467549</v>
      </c>
      <c r="G40" s="162" t="n">
        <f aca="false">INTRA_VL!G40+EXPT_VL!G40+EXPV_RM!M40</f>
        <v>1258.29952255793</v>
      </c>
      <c r="H40" s="162" t="n">
        <f aca="false">INTRA_VL!H40+EXPT_VL!H40+EXPV_RM!O40</f>
        <v>11144.6528023061</v>
      </c>
      <c r="I40" s="163" t="n">
        <f aca="false">INTRA_VL!I40+EXPT_VL!I40+EXPV_RM!Q40</f>
        <v>3703.42279176724</v>
      </c>
      <c r="J40" s="163" t="n">
        <f aca="false">INTRA_VL!J40+EXPT_VL!J40+EXPV_RM!R40</f>
        <v>10030.4308625982</v>
      </c>
      <c r="K40" s="155" t="n">
        <v>54298.4865767219</v>
      </c>
      <c r="L40" s="164" t="n">
        <f aca="false">SUM(C40:K40)</f>
        <v>119561.105451278</v>
      </c>
      <c r="M40" s="165" t="n">
        <f aca="false">(L40-L36)/L36</f>
        <v>0.018226789679274</v>
      </c>
    </row>
    <row r="41" customFormat="false" ht="12.75" hidden="false" customHeight="false" outlineLevel="0" collapsed="false">
      <c r="B41" s="161" t="s">
        <v>170</v>
      </c>
      <c r="C41" s="162" t="n">
        <f aca="false">INTRA_VL!C41+EXPT_VL!C41+EXPV_RM!C41</f>
        <v>12227.9378792817</v>
      </c>
      <c r="D41" s="162" t="n">
        <f aca="false">INTRA_VL!D41+EXPT_VL!D41+EXPV_RM!I41</f>
        <v>8669.99379964161</v>
      </c>
      <c r="E41" s="162" t="n">
        <f aca="false">INTRA_VL!E41+EXPT_VL!E41+EXPV_RM!J41</f>
        <v>4823.01243836624</v>
      </c>
      <c r="F41" s="162" t="n">
        <f aca="false">INTRA_VL!F41+EXPT_VL!F41+EXPV_RM!L41</f>
        <v>13614.2226744028</v>
      </c>
      <c r="G41" s="162" t="n">
        <f aca="false">INTRA_VL!G41+EXPT_VL!G41+EXPV_RM!M41</f>
        <v>1285.86479794014</v>
      </c>
      <c r="H41" s="162" t="n">
        <f aca="false">INTRA_VL!H41+EXPT_VL!H41+EXPV_RM!O41</f>
        <v>11438.5599928632</v>
      </c>
      <c r="I41" s="163" t="n">
        <f aca="false">INTRA_VL!I41+EXPT_VL!I41+EXPV_RM!Q41</f>
        <v>4063.15290538571</v>
      </c>
      <c r="J41" s="163" t="n">
        <f aca="false">INTRA_VL!J41+EXPT_VL!J41+EXPV_RM!R41</f>
        <v>10704.1098988565</v>
      </c>
      <c r="K41" s="155" t="n">
        <v>55233.4032411524</v>
      </c>
      <c r="L41" s="164" t="n">
        <f aca="false">SUM(C41:K41)</f>
        <v>122060.25762789</v>
      </c>
      <c r="M41" s="165" t="n">
        <f aca="false">(L41-L37)/L37</f>
        <v>0.0269166973328588</v>
      </c>
    </row>
    <row r="42" customFormat="false" ht="12.75" hidden="false" customHeight="false" outlineLevel="0" collapsed="false">
      <c r="B42" s="161" t="s">
        <v>171</v>
      </c>
      <c r="C42" s="169" t="n">
        <f aca="false">INTRA_VL!C42+EXPT_VL!C42+EXPV_RM!C42</f>
        <v>12903.6358209708</v>
      </c>
      <c r="D42" s="169" t="n">
        <f aca="false">INTRA_VL!D42+EXPT_VL!D42+EXPV_RM!I42</f>
        <v>9185.99937623995</v>
      </c>
      <c r="E42" s="169" t="n">
        <f aca="false">INTRA_VL!E42+EXPT_VL!E42+EXPV_RM!J42</f>
        <v>4977.28307728864</v>
      </c>
      <c r="F42" s="169" t="n">
        <f aca="false">INTRA_VL!F42+EXPT_VL!F42+EXPV_RM!L42</f>
        <v>13618.8908785726</v>
      </c>
      <c r="G42" s="169" t="n">
        <f aca="false">INTRA_VL!G42+EXPT_VL!G42+EXPV_RM!M42</f>
        <v>1316.60020969025</v>
      </c>
      <c r="H42" s="169" t="n">
        <f aca="false">INTRA_VL!H42+EXPT_VL!H42+EXPV_RM!O42</f>
        <v>11818.3969422677</v>
      </c>
      <c r="I42" s="166" t="n">
        <f aca="false">INTRA_VL!I42+EXPT_VL!I42+EXPV_RM!Q42</f>
        <v>4326.31080464158</v>
      </c>
      <c r="J42" s="166" t="n">
        <f aca="false">INTRA_VL!J42+EXPT_VL!J42+EXPV_RM!R42</f>
        <v>11124.0486487382</v>
      </c>
      <c r="K42" s="167" t="n">
        <v>56377.809736959</v>
      </c>
      <c r="L42" s="170" t="n">
        <f aca="false">SUM(C42:K42)</f>
        <v>125648.975495369</v>
      </c>
      <c r="M42" s="171" t="n">
        <f aca="false">(L42-L38)/L38</f>
        <v>0.0327820771302573</v>
      </c>
    </row>
    <row r="43" customFormat="false" ht="12.75" hidden="false" customHeight="false" outlineLevel="0" collapsed="false">
      <c r="B43" s="161" t="s">
        <v>172</v>
      </c>
      <c r="C43" s="169" t="n">
        <f aca="false">INTRA_VL!C43+EXPT_VL!C43+EXPV_RM!C43</f>
        <v>13256.7371335007</v>
      </c>
      <c r="D43" s="169" t="n">
        <f aca="false">INTRA_VL!D43+EXPT_VL!D43+EXPV_RM!I43</f>
        <v>8790.56231006377</v>
      </c>
      <c r="E43" s="169" t="n">
        <f aca="false">INTRA_VL!E43+EXPT_VL!E43+EXPV_RM!J43</f>
        <v>5241.47737770304</v>
      </c>
      <c r="F43" s="169" t="n">
        <f aca="false">INTRA_VL!F43+EXPT_VL!F43+EXPV_RM!L43</f>
        <v>14016.9462700635</v>
      </c>
      <c r="G43" s="169" t="n">
        <f aca="false">INTRA_VL!G43+EXPT_VL!G43+EXPV_RM!M43</f>
        <v>1408.46726812805</v>
      </c>
      <c r="H43" s="169" t="n">
        <f aca="false">INTRA_VL!H43+EXPT_VL!H43+EXPV_RM!O43</f>
        <v>11720.6239238766</v>
      </c>
      <c r="I43" s="166" t="n">
        <f aca="false">INTRA_VL!I43+EXPT_VL!I43+EXPV_RM!Q43</f>
        <v>4010.25490067928</v>
      </c>
      <c r="J43" s="166" t="n">
        <f aca="false">INTRA_VL!J43+EXPT_VL!J43+EXPV_RM!R43</f>
        <v>11092.4490093364</v>
      </c>
      <c r="K43" s="167" t="n">
        <v>58464.6073503464</v>
      </c>
      <c r="L43" s="170" t="n">
        <f aca="false">SUM(C43:K43)</f>
        <v>128002.125543698</v>
      </c>
      <c r="M43" s="171" t="n">
        <f aca="false">(L43-L39)/L39</f>
        <v>0.0646800401674688</v>
      </c>
    </row>
    <row r="44" customFormat="false" ht="12.75" hidden="false" customHeight="false" outlineLevel="0" collapsed="false">
      <c r="B44" s="161" t="s">
        <v>173</v>
      </c>
      <c r="C44" s="169" t="n">
        <f aca="false">INTRA_VL!C44+EXPT_VL!C44+EXPV_RM!C44</f>
        <v>13066.8905583339</v>
      </c>
      <c r="D44" s="169" t="n">
        <f aca="false">INTRA_VL!D44+EXPT_VL!D44+EXPV_RM!I44</f>
        <v>8980.64682162483</v>
      </c>
      <c r="E44" s="169" t="n">
        <f aca="false">INTRA_VL!E44+EXPT_VL!E44+EXPV_RM!J44</f>
        <v>5272.24833024997</v>
      </c>
      <c r="F44" s="169" t="n">
        <f aca="false">INTRA_VL!F44+EXPT_VL!F44+EXPV_RM!L44</f>
        <v>14191.5662726821</v>
      </c>
      <c r="G44" s="169" t="n">
        <f aca="false">INTRA_VL!G44+EXPT_VL!G44+EXPV_RM!M44</f>
        <v>1430.27683072229</v>
      </c>
      <c r="H44" s="169" t="n">
        <f aca="false">INTRA_VL!H44+EXPT_VL!H44+EXPV_RM!O44</f>
        <v>12112.0163149838</v>
      </c>
      <c r="I44" s="166" t="n">
        <f aca="false">INTRA_VL!I44+EXPT_VL!I44+EXPV_RM!Q44</f>
        <v>3941.16875485283</v>
      </c>
      <c r="J44" s="166" t="n">
        <f aca="false">INTRA_VL!J44+EXPT_VL!J44+EXPV_RM!R44</f>
        <v>11312.2029580895</v>
      </c>
      <c r="K44" s="167" t="n">
        <v>58397.3098093357</v>
      </c>
      <c r="L44" s="170" t="n">
        <f aca="false">SUM(C44:K44)</f>
        <v>128704.326650875</v>
      </c>
      <c r="M44" s="171" t="n">
        <f aca="false">(L44-L40)/L40</f>
        <v>0.0764732072782914</v>
      </c>
    </row>
    <row r="45" customFormat="false" ht="12.75" hidden="false" customHeight="false" outlineLevel="0" collapsed="false">
      <c r="B45" s="161" t="s">
        <v>174</v>
      </c>
      <c r="C45" s="169" t="n">
        <f aca="false">INTRA_VL!C45+EXPT_VL!C45+EXPV_RM!C45</f>
        <v>13570.4390904665</v>
      </c>
      <c r="D45" s="169" t="n">
        <f aca="false">INTRA_VL!D45+EXPT_VL!D45+EXPV_RM!I45</f>
        <v>8969.1370621149</v>
      </c>
      <c r="E45" s="169" t="n">
        <f aca="false">INTRA_VL!E45+EXPT_VL!E45+EXPV_RM!J45</f>
        <v>5657.11108006201</v>
      </c>
      <c r="F45" s="169" t="n">
        <f aca="false">INTRA_VL!F45+EXPT_VL!F45+EXPV_RM!L45</f>
        <v>14172.4969521559</v>
      </c>
      <c r="G45" s="169" t="n">
        <f aca="false">INTRA_VL!G45+EXPT_VL!G45+EXPV_RM!M45</f>
        <v>1438.87675783806</v>
      </c>
      <c r="H45" s="169" t="n">
        <f aca="false">INTRA_VL!H45+EXPT_VL!H45+EXPV_RM!O45</f>
        <v>12390.8923948956</v>
      </c>
      <c r="I45" s="166" t="n">
        <f aca="false">INTRA_VL!I45+EXPT_VL!I45+EXPV_RM!Q45</f>
        <v>4001.21017260945</v>
      </c>
      <c r="J45" s="166" t="n">
        <f aca="false">INTRA_VL!J45+EXPT_VL!J45+EXPV_RM!R45</f>
        <v>11651.4844997794</v>
      </c>
      <c r="K45" s="167" t="n">
        <v>59254.8949624001</v>
      </c>
      <c r="L45" s="170" t="n">
        <f aca="false">SUM(C45:K45)</f>
        <v>131106.542972322</v>
      </c>
      <c r="M45" s="171" t="n">
        <f aca="false">(L45-L41)/L41</f>
        <v>0.0741132742158369</v>
      </c>
    </row>
    <row r="46" customFormat="false" ht="12.75" hidden="false" customHeight="false" outlineLevel="0" collapsed="false">
      <c r="B46" s="161" t="s">
        <v>175</v>
      </c>
      <c r="C46" s="162" t="n">
        <f aca="false">INTRA_VL!C46+EXPT_VL!C46+EXPV_RM!C46</f>
        <v>13354.1050373533</v>
      </c>
      <c r="D46" s="162" t="n">
        <f aca="false">INTRA_VL!D46+EXPT_VL!D46+EXPV_RM!I46</f>
        <v>8634.73320138374</v>
      </c>
      <c r="E46" s="162" t="n">
        <f aca="false">INTRA_VL!E46+EXPT_VL!E46+EXPV_RM!J46</f>
        <v>5478.43543192018</v>
      </c>
      <c r="F46" s="162" t="n">
        <f aca="false">INTRA_VL!F46+EXPT_VL!F46+EXPV_RM!L46</f>
        <v>14372.4459886463</v>
      </c>
      <c r="G46" s="162" t="n">
        <f aca="false">INTRA_VL!G46+EXPT_VL!G46+EXPV_RM!M46</f>
        <v>1805.31176999491</v>
      </c>
      <c r="H46" s="162" t="n">
        <f aca="false">INTRA_VL!H46+EXPT_VL!H46+EXPV_RM!O46</f>
        <v>12819.0730697865</v>
      </c>
      <c r="I46" s="163" t="n">
        <f aca="false">INTRA_VL!I46+EXPT_VL!I46+EXPV_RM!Q46</f>
        <v>3753.13117847899</v>
      </c>
      <c r="J46" s="163" t="n">
        <f aca="false">INTRA_VL!J46+EXPT_VL!J46+EXPV_RM!R46</f>
        <v>10984.7286367933</v>
      </c>
      <c r="K46" s="155" t="n">
        <v>58329.6488733876</v>
      </c>
      <c r="L46" s="164" t="n">
        <f aca="false">SUM(C46:K46)</f>
        <v>129531.613187745</v>
      </c>
      <c r="M46" s="165" t="n">
        <f aca="false">(L46-L42)/L42</f>
        <v>0.0309006713112365</v>
      </c>
    </row>
    <row r="47" customFormat="false" ht="12.75" hidden="false" customHeight="false" outlineLevel="0" collapsed="false">
      <c r="B47" s="161" t="s">
        <v>176</v>
      </c>
      <c r="C47" s="162" t="n">
        <f aca="false">INTRA_VL!C47+EXPT_VL!C47+EXPV_RM!C47</f>
        <v>14361.3422187134</v>
      </c>
      <c r="D47" s="162" t="n">
        <f aca="false">INTRA_VL!D47+EXPT_VL!D47+EXPV_RM!I47</f>
        <v>9112.74104401177</v>
      </c>
      <c r="E47" s="162" t="n">
        <f aca="false">INTRA_VL!E47+EXPT_VL!E47+EXPV_RM!J47</f>
        <v>5746.00603629774</v>
      </c>
      <c r="F47" s="162" t="n">
        <f aca="false">INTRA_VL!F47+EXPT_VL!F47+EXPV_RM!L47</f>
        <v>15318.5008088959</v>
      </c>
      <c r="G47" s="162" t="n">
        <f aca="false">INTRA_VL!G47+EXPT_VL!G47+EXPV_RM!M47</f>
        <v>1716.51264347289</v>
      </c>
      <c r="H47" s="162" t="n">
        <f aca="false">INTRA_VL!H47+EXPT_VL!H47+EXPV_RM!O47</f>
        <v>12846.706955155</v>
      </c>
      <c r="I47" s="163" t="n">
        <f aca="false">INTRA_VL!I47+EXPT_VL!I47+EXPV_RM!Q47</f>
        <v>4438.44096028794</v>
      </c>
      <c r="J47" s="163" t="n">
        <f aca="false">INTRA_VL!J47+EXPT_VL!J47+EXPV_RM!R47</f>
        <v>12466.751267483</v>
      </c>
      <c r="K47" s="155" t="n">
        <v>61949.8568186304</v>
      </c>
      <c r="L47" s="164" t="n">
        <f aca="false">SUM(C47:K47)</f>
        <v>137956.858752948</v>
      </c>
      <c r="M47" s="165" t="n">
        <f aca="false">(L47-L43)/L43</f>
        <v>0.0777700617623869</v>
      </c>
    </row>
    <row r="48" customFormat="false" ht="12.75" hidden="false" customHeight="false" outlineLevel="0" collapsed="false">
      <c r="B48" s="161" t="s">
        <v>177</v>
      </c>
      <c r="C48" s="162" t="n">
        <f aca="false">INTRA_VL!C48+EXPT_VL!C48+EXPV_RM!C48</f>
        <v>14524.5290545944</v>
      </c>
      <c r="D48" s="162" t="n">
        <f aca="false">INTRA_VL!D48+EXPT_VL!D48+EXPV_RM!I48</f>
        <v>9109.37526849303</v>
      </c>
      <c r="E48" s="162" t="n">
        <f aca="false">INTRA_VL!E48+EXPT_VL!E48+EXPV_RM!J48</f>
        <v>5815.6659393302</v>
      </c>
      <c r="F48" s="162" t="n">
        <f aca="false">INTRA_VL!F48+EXPT_VL!F48+EXPV_RM!L48</f>
        <v>15318.5990367503</v>
      </c>
      <c r="G48" s="162" t="n">
        <f aca="false">INTRA_VL!G48+EXPT_VL!G48+EXPV_RM!M48</f>
        <v>1594.13508023672</v>
      </c>
      <c r="H48" s="162" t="n">
        <f aca="false">INTRA_VL!H48+EXPT_VL!H48+EXPV_RM!O48</f>
        <v>13485.0950114466</v>
      </c>
      <c r="I48" s="163" t="n">
        <f aca="false">INTRA_VL!I48+EXPT_VL!I48+EXPV_RM!Q48</f>
        <v>4195.34432467258</v>
      </c>
      <c r="J48" s="163" t="n">
        <f aca="false">INTRA_VL!J48+EXPT_VL!J48+EXPV_RM!R48</f>
        <v>13119.33445637</v>
      </c>
      <c r="K48" s="155" t="n">
        <v>61643.7561685231</v>
      </c>
      <c r="L48" s="164" t="n">
        <f aca="false">SUM(C48:K48)</f>
        <v>138805.834340417</v>
      </c>
      <c r="M48" s="165" t="n">
        <f aca="false">(L48-L44)/L44</f>
        <v>0.0784861546802798</v>
      </c>
    </row>
    <row r="49" customFormat="false" ht="12.75" hidden="false" customHeight="false" outlineLevel="0" collapsed="false">
      <c r="B49" s="161" t="s">
        <v>178</v>
      </c>
      <c r="C49" s="162" t="n">
        <f aca="false">INTRA_VL!C49+EXPT_VL!C49+EXPV_RM!C49</f>
        <v>14846.0475227645</v>
      </c>
      <c r="D49" s="162" t="n">
        <f aca="false">INTRA_VL!D49+EXPT_VL!D49+EXPV_RM!I49</f>
        <v>9314.19413280993</v>
      </c>
      <c r="E49" s="162" t="n">
        <f aca="false">INTRA_VL!E49+EXPT_VL!E49+EXPV_RM!J49</f>
        <v>6238.46011345267</v>
      </c>
      <c r="F49" s="162" t="n">
        <f aca="false">INTRA_VL!F49+EXPT_VL!F49+EXPV_RM!L49</f>
        <v>15421.1331492409</v>
      </c>
      <c r="G49" s="162" t="n">
        <f aca="false">INTRA_VL!G49+EXPT_VL!G49+EXPV_RM!M49</f>
        <v>1604.37003234764</v>
      </c>
      <c r="H49" s="162" t="n">
        <f aca="false">INTRA_VL!H49+EXPT_VL!H49+EXPV_RM!O49</f>
        <v>13259.2003642385</v>
      </c>
      <c r="I49" s="163" t="n">
        <f aca="false">INTRA_VL!I49+EXPT_VL!I49+EXPV_RM!Q49</f>
        <v>4364.67650910472</v>
      </c>
      <c r="J49" s="163" t="n">
        <f aca="false">INTRA_VL!J49+EXPT_VL!J49+EXPV_RM!R49</f>
        <v>12943.4945042556</v>
      </c>
      <c r="K49" s="155" t="n">
        <v>62107.3473858892</v>
      </c>
      <c r="L49" s="164" t="n">
        <f aca="false">SUM(C49:K49)</f>
        <v>140098.923714104</v>
      </c>
      <c r="M49" s="165" t="n">
        <f aca="false">(L49-L45)/L45</f>
        <v>0.0685883445472306</v>
      </c>
    </row>
    <row r="50" customFormat="false" ht="12.75" hidden="false" customHeight="false" outlineLevel="0" collapsed="false">
      <c r="B50" s="161" t="s">
        <v>179</v>
      </c>
      <c r="C50" s="169" t="n">
        <f aca="false">INTRA_VL!C50+EXPT_VL!C50+EXPV_RM!C50</f>
        <v>15520.6979464033</v>
      </c>
      <c r="D50" s="169" t="n">
        <f aca="false">INTRA_VL!D50+EXPT_VL!D50+EXPV_RM!I50</f>
        <v>10034.9995276183</v>
      </c>
      <c r="E50" s="169" t="n">
        <f aca="false">INTRA_VL!E50+EXPT_VL!E50+EXPV_RM!J50</f>
        <v>6503.20781730065</v>
      </c>
      <c r="F50" s="169" t="n">
        <f aca="false">INTRA_VL!F50+EXPT_VL!F50+EXPV_RM!L50</f>
        <v>15591.5581277044</v>
      </c>
      <c r="G50" s="169" t="n">
        <f aca="false">INTRA_VL!G50+EXPT_VL!G50+EXPV_RM!M50</f>
        <v>1618.48998544495</v>
      </c>
      <c r="H50" s="169" t="n">
        <f aca="false">INTRA_VL!H50+EXPT_VL!H50+EXPV_RM!O50</f>
        <v>14170.710193521</v>
      </c>
      <c r="I50" s="166" t="n">
        <f aca="false">INTRA_VL!I50+EXPT_VL!I50+EXPV_RM!Q50</f>
        <v>4402.2571418761</v>
      </c>
      <c r="J50" s="166" t="n">
        <f aca="false">INTRA_VL!J50+EXPT_VL!J50+EXPV_RM!R50</f>
        <v>13272.8378452224</v>
      </c>
      <c r="K50" s="167" t="n">
        <v>67036.9451935639</v>
      </c>
      <c r="L50" s="170" t="n">
        <f aca="false">SUM(C50:K50)</f>
        <v>148151.703778655</v>
      </c>
      <c r="M50" s="171" t="n">
        <f aca="false">(L50-L46)/L46</f>
        <v>0.143749391617026</v>
      </c>
    </row>
    <row r="51" customFormat="false" ht="12.75" hidden="false" customHeight="false" outlineLevel="0" collapsed="false">
      <c r="B51" s="161" t="s">
        <v>180</v>
      </c>
      <c r="C51" s="169" t="n">
        <f aca="false">INTRA_VL!C51+EXPT_VL!C51+EXPV_RM!C51</f>
        <v>16189.2749317136</v>
      </c>
      <c r="D51" s="169" t="n">
        <f aca="false">INTRA_VL!D51+EXPT_VL!D51+EXPV_RM!I51</f>
        <v>9762.01829352143</v>
      </c>
      <c r="E51" s="169" t="n">
        <f aca="false">INTRA_VL!E51+EXPT_VL!E51+EXPV_RM!J51</f>
        <v>6460.23047698265</v>
      </c>
      <c r="F51" s="169" t="n">
        <f aca="false">INTRA_VL!F51+EXPT_VL!F51+EXPV_RM!L51</f>
        <v>15515.7062675461</v>
      </c>
      <c r="G51" s="169" t="n">
        <f aca="false">INTRA_VL!G51+EXPT_VL!G51+EXPV_RM!M51</f>
        <v>1683.52788301087</v>
      </c>
      <c r="H51" s="169" t="n">
        <f aca="false">INTRA_VL!H51+EXPT_VL!H51+EXPV_RM!O51</f>
        <v>14226.8040801724</v>
      </c>
      <c r="I51" s="166" t="n">
        <f aca="false">INTRA_VL!I51+EXPT_VL!I51+EXPV_RM!Q51</f>
        <v>4751.27751447397</v>
      </c>
      <c r="J51" s="166" t="n">
        <f aca="false">INTRA_VL!J51+EXPT_VL!J51+EXPV_RM!R51</f>
        <v>12700.2658383417</v>
      </c>
      <c r="K51" s="167" t="n">
        <v>65896.079890168</v>
      </c>
      <c r="L51" s="170" t="n">
        <f aca="false">SUM(C51:K51)</f>
        <v>147185.185175931</v>
      </c>
      <c r="M51" s="171" t="n">
        <f aca="false">(L51-L47)/L47</f>
        <v>0.0668928424900486</v>
      </c>
    </row>
    <row r="52" customFormat="false" ht="12.75" hidden="false" customHeight="false" outlineLevel="0" collapsed="false">
      <c r="B52" s="161" t="s">
        <v>181</v>
      </c>
      <c r="C52" s="169" t="n">
        <f aca="false">INTRA_VL!C52+EXPT_VL!C52+EXPV_RM!C52</f>
        <v>16224.1383263567</v>
      </c>
      <c r="D52" s="169" t="n">
        <f aca="false">INTRA_VL!D52+EXPT_VL!D52+EXPV_RM!I52</f>
        <v>9902.45725090307</v>
      </c>
      <c r="E52" s="169" t="n">
        <f aca="false">INTRA_VL!E52+EXPT_VL!E52+EXPV_RM!J52</f>
        <v>5976.21629393934</v>
      </c>
      <c r="F52" s="169" t="n">
        <f aca="false">INTRA_VL!F52+EXPT_VL!F52+EXPV_RM!L52</f>
        <v>15416.2582905188</v>
      </c>
      <c r="G52" s="169" t="n">
        <f aca="false">INTRA_VL!G52+EXPT_VL!G52+EXPV_RM!M52</f>
        <v>1390.68078002568</v>
      </c>
      <c r="H52" s="169" t="n">
        <f aca="false">INTRA_VL!H52+EXPT_VL!H52+EXPV_RM!O52</f>
        <v>14312.9652587662</v>
      </c>
      <c r="I52" s="166" t="n">
        <f aca="false">INTRA_VL!I52+EXPT_VL!I52+EXPV_RM!Q52</f>
        <v>4800.9181953622</v>
      </c>
      <c r="J52" s="166" t="n">
        <f aca="false">INTRA_VL!J52+EXPT_VL!J52+EXPV_RM!R52</f>
        <v>12606.4120095058</v>
      </c>
      <c r="K52" s="167" t="n">
        <v>65486.1892623986</v>
      </c>
      <c r="L52" s="170" t="n">
        <f aca="false">SUM(C52:K52)</f>
        <v>146116.235667776</v>
      </c>
      <c r="M52" s="171" t="n">
        <f aca="false">(L52-L48)/L48</f>
        <v>0.0526663836725415</v>
      </c>
    </row>
    <row r="53" customFormat="false" ht="12.75" hidden="false" customHeight="false" outlineLevel="0" collapsed="false">
      <c r="B53" s="161" t="s">
        <v>182</v>
      </c>
      <c r="C53" s="169" t="n">
        <f aca="false">INTRA_VL!C53+EXPT_VL!C53+EXPV_RM!C53</f>
        <v>15764.3194008555</v>
      </c>
      <c r="D53" s="169" t="n">
        <f aca="false">INTRA_VL!D53+EXPT_VL!D53+EXPV_RM!I53</f>
        <v>10209.2707619608</v>
      </c>
      <c r="E53" s="169" t="n">
        <f aca="false">INTRA_VL!E53+EXPT_VL!E53+EXPV_RM!J53</f>
        <v>6554.75655375878</v>
      </c>
      <c r="F53" s="169" t="n">
        <f aca="false">INTRA_VL!F53+EXPT_VL!F53+EXPV_RM!L53</f>
        <v>15586.0577886584</v>
      </c>
      <c r="G53" s="169" t="n">
        <f aca="false">INTRA_VL!G53+EXPT_VL!G53+EXPV_RM!M53</f>
        <v>1471.43795247238</v>
      </c>
      <c r="H53" s="169" t="n">
        <f aca="false">INTRA_VL!H53+EXPT_VL!H53+EXPV_RM!O53</f>
        <v>13975.6605020833</v>
      </c>
      <c r="I53" s="166" t="n">
        <f aca="false">INTRA_VL!I53+EXPT_VL!I53+EXPV_RM!Q53</f>
        <v>4296.69114888365</v>
      </c>
      <c r="J53" s="166" t="n">
        <f aca="false">INTRA_VL!J53+EXPT_VL!J53+EXPV_RM!R53</f>
        <v>13667.182286556</v>
      </c>
      <c r="K53" s="167" t="n">
        <v>68281.0411505997</v>
      </c>
      <c r="L53" s="170" t="n">
        <f aca="false">SUM(C53:K53)</f>
        <v>149806.417545828</v>
      </c>
      <c r="M53" s="171" t="n">
        <f aca="false">(L53-L49)/L49</f>
        <v>0.0692902812839201</v>
      </c>
    </row>
    <row r="54" customFormat="false" ht="12.75" hidden="false" customHeight="false" outlineLevel="0" collapsed="false">
      <c r="B54" s="161" t="s">
        <v>183</v>
      </c>
      <c r="C54" s="162" t="n">
        <f aca="false">INTRA_VL!C54+EXPT_VL!C54+EXPV_RM!C54</f>
        <v>16983.7153219785</v>
      </c>
      <c r="D54" s="162" t="n">
        <f aca="false">INTRA_VL!D54+EXPT_VL!D54+EXPV_RM!I54</f>
        <v>10367.7356436848</v>
      </c>
      <c r="E54" s="162" t="n">
        <f aca="false">INTRA_VL!E54+EXPT_VL!E54+EXPV_RM!J54</f>
        <v>6476.80342456451</v>
      </c>
      <c r="F54" s="162" t="n">
        <f aca="false">INTRA_VL!F54+EXPT_VL!F54+EXPV_RM!L54</f>
        <v>16597.3748439317</v>
      </c>
      <c r="G54" s="162" t="n">
        <f aca="false">INTRA_VL!G54+EXPT_VL!G54+EXPV_RM!M54</f>
        <v>1786.71154965255</v>
      </c>
      <c r="H54" s="162" t="n">
        <f aca="false">INTRA_VL!H54+EXPT_VL!H54+EXPV_RM!O54</f>
        <v>14660.2105184356</v>
      </c>
      <c r="I54" s="163" t="n">
        <f aca="false">INTRA_VL!I54+EXPT_VL!I54+EXPV_RM!Q54</f>
        <v>5181.62658032025</v>
      </c>
      <c r="J54" s="163" t="n">
        <f aca="false">INTRA_VL!J54+EXPT_VL!J54+EXPV_RM!R54</f>
        <v>13833.2350522079</v>
      </c>
      <c r="K54" s="155" t="n">
        <v>70675.7418107222</v>
      </c>
      <c r="L54" s="164" t="n">
        <f aca="false">SUM(C54:K54)</f>
        <v>156563.154745498</v>
      </c>
      <c r="M54" s="165" t="n">
        <f aca="false">(L54-L50)/L50</f>
        <v>0.0567759313751118</v>
      </c>
    </row>
    <row r="55" customFormat="false" ht="12.75" hidden="false" customHeight="false" outlineLevel="0" collapsed="false">
      <c r="B55" s="161" t="s">
        <v>184</v>
      </c>
      <c r="C55" s="162" t="n">
        <f aca="false">INTRA_VL!C55+EXPT_VL!C55+EXPV_RM!C55</f>
        <v>16472.759232345</v>
      </c>
      <c r="D55" s="162" t="n">
        <f aca="false">INTRA_VL!D55+EXPT_VL!D55+EXPV_RM!I55</f>
        <v>10507.2070092186</v>
      </c>
      <c r="E55" s="162" t="n">
        <f aca="false">INTRA_VL!E55+EXPT_VL!E55+EXPV_RM!J55</f>
        <v>6893.66138183398</v>
      </c>
      <c r="F55" s="162" t="n">
        <f aca="false">INTRA_VL!F55+EXPT_VL!F55+EXPV_RM!L55</f>
        <v>16778.3949609094</v>
      </c>
      <c r="G55" s="162" t="n">
        <f aca="false">INTRA_VL!G55+EXPT_VL!G55+EXPV_RM!M55</f>
        <v>1705.02605669415</v>
      </c>
      <c r="H55" s="162" t="n">
        <f aca="false">INTRA_VL!H55+EXPT_VL!H55+EXPV_RM!O55</f>
        <v>14311.6863635757</v>
      </c>
      <c r="I55" s="163" t="n">
        <f aca="false">INTRA_VL!I55+EXPT_VL!I55+EXPV_RM!Q55</f>
        <v>5057.98917000573</v>
      </c>
      <c r="J55" s="163" t="n">
        <f aca="false">INTRA_VL!J55+EXPT_VL!J55+EXPV_RM!R55</f>
        <v>14358.2990453163</v>
      </c>
      <c r="K55" s="155" t="n">
        <v>70143.6546308404</v>
      </c>
      <c r="L55" s="164" t="n">
        <f aca="false">SUM(C55:K55)</f>
        <v>156228.677850739</v>
      </c>
      <c r="M55" s="165" t="n">
        <f aca="false">(L55-L51)/L51</f>
        <v>0.0614429547647668</v>
      </c>
    </row>
    <row r="56" customFormat="false" ht="12.75" hidden="false" customHeight="false" outlineLevel="0" collapsed="false">
      <c r="B56" s="161" t="s">
        <v>185</v>
      </c>
      <c r="C56" s="162" t="n">
        <f aca="false">INTRA_VL!C56+EXPT_VL!C56+EXPV_RM!C56</f>
        <v>16707.9668240194</v>
      </c>
      <c r="D56" s="162" t="n">
        <f aca="false">INTRA_VL!D56+EXPT_VL!D56+EXPV_RM!I56</f>
        <v>10248.7298626804</v>
      </c>
      <c r="E56" s="162" t="n">
        <f aca="false">INTRA_VL!E56+EXPT_VL!E56+EXPV_RM!J56</f>
        <v>7086.74188296983</v>
      </c>
      <c r="F56" s="162" t="n">
        <f aca="false">INTRA_VL!F56+EXPT_VL!F56+EXPV_RM!L56</f>
        <v>17290.6964168493</v>
      </c>
      <c r="G56" s="162" t="n">
        <f aca="false">INTRA_VL!G56+EXPT_VL!G56+EXPV_RM!M56</f>
        <v>1705.49680186087</v>
      </c>
      <c r="H56" s="162" t="n">
        <f aca="false">INTRA_VL!H56+EXPT_VL!H56+EXPV_RM!O56</f>
        <v>14479.9919528138</v>
      </c>
      <c r="I56" s="163" t="n">
        <f aca="false">INTRA_VL!I56+EXPT_VL!I56+EXPV_RM!Q56</f>
        <v>5351.46352401985</v>
      </c>
      <c r="J56" s="163" t="n">
        <f aca="false">INTRA_VL!J56+EXPT_VL!J56+EXPV_RM!R56</f>
        <v>15118.5833208608</v>
      </c>
      <c r="K56" s="155" t="n">
        <v>70570.7899631632</v>
      </c>
      <c r="L56" s="164" t="n">
        <f aca="false">SUM(C56:K56)</f>
        <v>158560.460549238</v>
      </c>
      <c r="M56" s="165" t="n">
        <f aca="false">(L56-L52)/L52</f>
        <v>0.0851666128995782</v>
      </c>
    </row>
    <row r="57" customFormat="false" ht="12.75" hidden="false" customHeight="false" outlineLevel="0" collapsed="false">
      <c r="B57" s="161" t="s">
        <v>186</v>
      </c>
      <c r="C57" s="162" t="n">
        <f aca="false">INTRA_VL!C57+EXPT_VL!C57+EXPV_RM!C57</f>
        <v>17077.9696027061</v>
      </c>
      <c r="D57" s="162" t="n">
        <f aca="false">INTRA_VL!D57+EXPT_VL!D57+EXPV_RM!I57</f>
        <v>10664.3427185489</v>
      </c>
      <c r="E57" s="162" t="n">
        <f aca="false">INTRA_VL!E57+EXPT_VL!E57+EXPV_RM!J57</f>
        <v>7073.20474656664</v>
      </c>
      <c r="F57" s="162" t="n">
        <f aca="false">INTRA_VL!F57+EXPT_VL!F57+EXPV_RM!L57</f>
        <v>16463.2497029084</v>
      </c>
      <c r="G57" s="162" t="n">
        <f aca="false">INTRA_VL!G57+EXPT_VL!G57+EXPV_RM!M57</f>
        <v>1731.28746468958</v>
      </c>
      <c r="H57" s="162" t="n">
        <f aca="false">INTRA_VL!H57+EXPT_VL!H57+EXPV_RM!O57</f>
        <v>14240.2822809561</v>
      </c>
      <c r="I57" s="163" t="n">
        <f aca="false">INTRA_VL!I57+EXPT_VL!I57+EXPV_RM!Q57</f>
        <v>4588.5810461029</v>
      </c>
      <c r="J57" s="163" t="n">
        <f aca="false">INTRA_VL!J57+EXPT_VL!J57+EXPV_RM!R57</f>
        <v>14904.097184337</v>
      </c>
      <c r="K57" s="155" t="n">
        <v>71589.0695165966</v>
      </c>
      <c r="L57" s="164" t="n">
        <f aca="false">SUM(C57:K57)</f>
        <v>158332.084263412</v>
      </c>
      <c r="M57" s="165" t="n">
        <f aca="false">(L57-L53)/L53</f>
        <v>0.0569112248811072</v>
      </c>
    </row>
    <row r="58" customFormat="false" ht="12.75" hidden="false" customHeight="false" outlineLevel="0" collapsed="false">
      <c r="B58" s="161" t="s">
        <v>187</v>
      </c>
      <c r="C58" s="169" t="n">
        <f aca="false">INTRA_VL!C58+EXPT_VL!C58+EXPV_RM!C58</f>
        <v>16735.0622108757</v>
      </c>
      <c r="D58" s="169" t="n">
        <f aca="false">INTRA_VL!D58+EXPT_VL!D58+EXPV_RM!I58</f>
        <v>11449.8667778135</v>
      </c>
      <c r="E58" s="169" t="n">
        <f aca="false">INTRA_VL!E58+EXPT_VL!E58+EXPV_RM!J58</f>
        <v>7552.64503097924</v>
      </c>
      <c r="F58" s="169" t="n">
        <f aca="false">INTRA_VL!F58+EXPT_VL!F58+EXPV_RM!L58</f>
        <v>16611.7059766739</v>
      </c>
      <c r="G58" s="169" t="n">
        <f aca="false">INTRA_VL!G58+EXPT_VL!G58+EXPV_RM!M58</f>
        <v>1951.26688704894</v>
      </c>
      <c r="H58" s="169" t="n">
        <f aca="false">INTRA_VL!H58+EXPT_VL!H58+EXPV_RM!O58</f>
        <v>13881.2779490159</v>
      </c>
      <c r="I58" s="166" t="n">
        <f aca="false">INTRA_VL!I58+EXPT_VL!I58+EXPV_RM!Q58</f>
        <v>4486.93546184044</v>
      </c>
      <c r="J58" s="166" t="n">
        <f aca="false">INTRA_VL!J58+EXPT_VL!J58+EXPV_RM!R58</f>
        <v>14240.8812037969</v>
      </c>
      <c r="K58" s="167" t="n">
        <v>69814.4297723784</v>
      </c>
      <c r="L58" s="170" t="n">
        <f aca="false">SUM(C58:K58)</f>
        <v>156724.071270423</v>
      </c>
      <c r="M58" s="171" t="n">
        <f aca="false">(L58-L54)/L54</f>
        <v>0.00102780584094979</v>
      </c>
    </row>
    <row r="59" customFormat="false" ht="12.75" hidden="false" customHeight="false" outlineLevel="0" collapsed="false">
      <c r="A59" s="173"/>
      <c r="B59" s="161" t="s">
        <v>188</v>
      </c>
      <c r="C59" s="169" t="n">
        <f aca="false">INTRA_VL!C59+EXPT_VL!C59+EXPV_RM!C59</f>
        <v>16639.1739619816</v>
      </c>
      <c r="D59" s="169" t="n">
        <f aca="false">INTRA_VL!D59+EXPT_VL!D59+EXPV_RM!I59</f>
        <v>10528.5851722932</v>
      </c>
      <c r="E59" s="169" t="n">
        <f aca="false">INTRA_VL!E59+EXPT_VL!E59+EXPV_RM!J59</f>
        <v>7280.54558033306</v>
      </c>
      <c r="F59" s="169" t="n">
        <f aca="false">INTRA_VL!F59+EXPT_VL!F59+EXPV_RM!L59</f>
        <v>16354.6261563502</v>
      </c>
      <c r="G59" s="169" t="n">
        <f aca="false">INTRA_VL!G59+EXPT_VL!G59+EXPV_RM!M59</f>
        <v>2010.43195477822</v>
      </c>
      <c r="H59" s="169" t="n">
        <f aca="false">INTRA_VL!H59+EXPT_VL!H59+EXPV_RM!O59</f>
        <v>13479.071195225</v>
      </c>
      <c r="I59" s="166" t="n">
        <f aca="false">INTRA_VL!I59+EXPT_VL!I59+EXPV_RM!Q59</f>
        <v>4748.1248155842</v>
      </c>
      <c r="J59" s="166" t="n">
        <f aca="false">INTRA_VL!J59+EXPT_VL!J59+EXPV_RM!R59</f>
        <v>14238.1614586021</v>
      </c>
      <c r="K59" s="167" t="n">
        <v>68418.449034203</v>
      </c>
      <c r="L59" s="170" t="n">
        <f aca="false">SUM(C59:K59)</f>
        <v>153697.169329351</v>
      </c>
      <c r="M59" s="171" t="n">
        <f aca="false">(L59-L55)/L55</f>
        <v>-0.0162038657448493</v>
      </c>
    </row>
    <row r="60" customFormat="false" ht="13.5" hidden="false" customHeight="true" outlineLevel="0" collapsed="false">
      <c r="A60" s="173"/>
      <c r="B60" s="161" t="s">
        <v>189</v>
      </c>
      <c r="C60" s="169" t="n">
        <f aca="false">INTRA_VL!C60+EXPT_VL!C60+EXPV_RM!C60</f>
        <v>15856.1060569267</v>
      </c>
      <c r="D60" s="169" t="n">
        <f aca="false">INTRA_VL!D60+EXPT_VL!D60+EXPV_RM!I60</f>
        <v>10698.8032236831</v>
      </c>
      <c r="E60" s="169" t="n">
        <f aca="false">INTRA_VL!E60+EXPT_VL!E60+EXPV_RM!J60</f>
        <v>6960.77343479963</v>
      </c>
      <c r="F60" s="169" t="n">
        <f aca="false">INTRA_VL!F60+EXPT_VL!F60+EXPV_RM!L60</f>
        <v>16305.4325731286</v>
      </c>
      <c r="G60" s="169" t="n">
        <f aca="false">INTRA_VL!G60+EXPT_VL!G60+EXPV_RM!M60</f>
        <v>1885.12899485802</v>
      </c>
      <c r="H60" s="169" t="n">
        <f aca="false">INTRA_VL!H60+EXPT_VL!H60+EXPV_RM!O60</f>
        <v>13579.4116677619</v>
      </c>
      <c r="I60" s="166" t="n">
        <f aca="false">INTRA_VL!I60+EXPT_VL!I60+EXPV_RM!Q60</f>
        <v>5163.90767793555</v>
      </c>
      <c r="J60" s="166" t="n">
        <f aca="false">INTRA_VL!J60+EXPT_VL!J60+EXPV_RM!R60</f>
        <v>15072.6981743245</v>
      </c>
      <c r="K60" s="167" t="n">
        <v>71761.4760542991</v>
      </c>
      <c r="L60" s="170" t="n">
        <f aca="false">SUM(C60:K60)</f>
        <v>157283.737857717</v>
      </c>
      <c r="M60" s="171" t="n">
        <f aca="false">(L60-L56)/L56</f>
        <v>-0.00805196129664355</v>
      </c>
    </row>
    <row r="61" customFormat="false" ht="12.75" hidden="false" customHeight="false" outlineLevel="0" collapsed="false">
      <c r="A61" s="173"/>
      <c r="B61" s="161" t="s">
        <v>190</v>
      </c>
      <c r="C61" s="169" t="n">
        <f aca="false">INTRA_VL!C61+EXPT_VL!C61+EXPV_RM!C61</f>
        <v>15328.7843108837</v>
      </c>
      <c r="D61" s="169" t="n">
        <f aca="false">INTRA_VL!D61+EXPT_VL!D61+EXPV_RM!I61</f>
        <v>9907.63263587263</v>
      </c>
      <c r="E61" s="169" t="n">
        <f aca="false">INTRA_VL!E61+EXPT_VL!E61+EXPV_RM!J61</f>
        <v>6356.84887772714</v>
      </c>
      <c r="F61" s="169" t="n">
        <f aca="false">INTRA_VL!F61+EXPT_VL!F61+EXPV_RM!L61</f>
        <v>14874.7217231473</v>
      </c>
      <c r="G61" s="169" t="n">
        <f aca="false">INTRA_VL!G61+EXPT_VL!G61+EXPV_RM!M61</f>
        <v>2037.65661595707</v>
      </c>
      <c r="H61" s="169" t="n">
        <f aca="false">INTRA_VL!H61+EXPT_VL!H61+EXPV_RM!O61</f>
        <v>12522.1738875558</v>
      </c>
      <c r="I61" s="166" t="n">
        <f aca="false">INTRA_VL!I61+EXPT_VL!I61+EXPV_RM!Q61</f>
        <v>4156.1612245517</v>
      </c>
      <c r="J61" s="166" t="n">
        <f aca="false">INTRA_VL!J61+EXPT_VL!J61+EXPV_RM!R61</f>
        <v>13005.1756449595</v>
      </c>
      <c r="K61" s="167" t="n">
        <v>65250.9010256041</v>
      </c>
      <c r="L61" s="170" t="n">
        <f aca="false">SUM(C61:K61)</f>
        <v>143440.055946259</v>
      </c>
      <c r="M61" s="171" t="n">
        <f aca="false">(L61-L57)/L57</f>
        <v>-0.0940556576794497</v>
      </c>
    </row>
    <row r="62" customFormat="false" ht="12.75" hidden="false" customHeight="false" outlineLevel="0" collapsed="false">
      <c r="A62" s="173"/>
      <c r="B62" s="161" t="s">
        <v>191</v>
      </c>
      <c r="C62" s="162" t="n">
        <f aca="false">INTRA_VL!C62+EXPT_VL!C62+EXPV_RM!C62</f>
        <v>12949.7800263361</v>
      </c>
      <c r="D62" s="162" t="n">
        <f aca="false">INTRA_VL!D62+EXPT_VL!D62+EXPV_RM!I62</f>
        <v>8693.23907235001</v>
      </c>
      <c r="E62" s="162" t="n">
        <f aca="false">INTRA_VL!E62+EXPT_VL!E62+EXPV_RM!J62</f>
        <v>5742.15336424511</v>
      </c>
      <c r="F62" s="162" t="n">
        <f aca="false">INTRA_VL!F62+EXPT_VL!F62+EXPV_RM!L62</f>
        <v>11723.2367759957</v>
      </c>
      <c r="G62" s="162" t="n">
        <f aca="false">INTRA_VL!G62+EXPT_VL!G62+EXPV_RM!M62</f>
        <v>1420.5812458127</v>
      </c>
      <c r="H62" s="162" t="n">
        <f aca="false">INTRA_VL!H62+EXPT_VL!H62+EXPV_RM!O62</f>
        <v>11275.9043830238</v>
      </c>
      <c r="I62" s="163" t="n">
        <f aca="false">INTRA_VL!I62+EXPT_VL!I62+EXPV_RM!Q62</f>
        <v>3793.53387407661</v>
      </c>
      <c r="J62" s="163" t="n">
        <f aca="false">INTRA_VL!J62+EXPT_VL!J62+EXPV_RM!R62</f>
        <v>9910.03229622495</v>
      </c>
      <c r="K62" s="155" t="n">
        <v>55819.745340779</v>
      </c>
      <c r="L62" s="164" t="n">
        <f aca="false">SUM(C62:K62)</f>
        <v>121328.206378844</v>
      </c>
      <c r="M62" s="165" t="n">
        <f aca="false">(L62-L58)/L58</f>
        <v>-0.225848298890247</v>
      </c>
    </row>
    <row r="63" customFormat="false" ht="12.75" hidden="false" customHeight="false" outlineLevel="0" collapsed="false">
      <c r="A63" s="173"/>
      <c r="B63" s="161" t="s">
        <v>192</v>
      </c>
      <c r="C63" s="162" t="n">
        <f aca="false">INTRA_VL!C63+EXPT_VL!C63+EXPV_RM!C63</f>
        <v>12665.4795187827</v>
      </c>
      <c r="D63" s="162" t="n">
        <f aca="false">INTRA_VL!D63+EXPT_VL!D63+EXPV_RM!I63</f>
        <v>8925.3248623119</v>
      </c>
      <c r="E63" s="162" t="n">
        <f aca="false">INTRA_VL!E63+EXPT_VL!E63+EXPV_RM!J63</f>
        <v>5586.39883965104</v>
      </c>
      <c r="F63" s="162" t="n">
        <f aca="false">INTRA_VL!F63+EXPT_VL!F63+EXPV_RM!L63</f>
        <v>12747.5771201997</v>
      </c>
      <c r="G63" s="162" t="n">
        <f aca="false">INTRA_VL!G63+EXPT_VL!G63+EXPV_RM!M63</f>
        <v>1399.09517835304</v>
      </c>
      <c r="H63" s="162" t="n">
        <f aca="false">INTRA_VL!H63+EXPT_VL!H63+EXPV_RM!O63</f>
        <v>11162.3338795752</v>
      </c>
      <c r="I63" s="163" t="n">
        <f aca="false">INTRA_VL!I63+EXPT_VL!I63+EXPV_RM!Q63</f>
        <v>3361.2232411527</v>
      </c>
      <c r="J63" s="163" t="n">
        <f aca="false">INTRA_VL!J63+EXPT_VL!J63+EXPV_RM!R63</f>
        <v>10246.8976552478</v>
      </c>
      <c r="K63" s="155" t="n">
        <v>56410.8234503334</v>
      </c>
      <c r="L63" s="164" t="n">
        <f aca="false">SUM(C63:K63)</f>
        <v>122505.153745608</v>
      </c>
      <c r="M63" s="165" t="n">
        <f aca="false">(L63-L59)/L59</f>
        <v>-0.202944632746639</v>
      </c>
    </row>
    <row r="64" customFormat="false" ht="12.75" hidden="false" customHeight="false" outlineLevel="0" collapsed="false">
      <c r="B64" s="161" t="s">
        <v>193</v>
      </c>
      <c r="C64" s="162" t="n">
        <f aca="false">INTRA_VL!C64+EXPT_VL!C64+EXPV_RM!C64</f>
        <v>13021.1228478106</v>
      </c>
      <c r="D64" s="162" t="n">
        <f aca="false">INTRA_VL!D64+EXPT_VL!D64+EXPV_RM!I64</f>
        <v>9266.28073160533</v>
      </c>
      <c r="E64" s="162" t="n">
        <f aca="false">INTRA_VL!E64+EXPT_VL!E64+EXPV_RM!J64</f>
        <v>5767.47904800691</v>
      </c>
      <c r="F64" s="162" t="n">
        <f aca="false">INTRA_VL!F64+EXPT_VL!F64+EXPV_RM!L64</f>
        <v>12703.9363561584</v>
      </c>
      <c r="G64" s="162" t="n">
        <f aca="false">INTRA_VL!G64+EXPT_VL!G64+EXPV_RM!M64</f>
        <v>1610.05643710264</v>
      </c>
      <c r="H64" s="162" t="n">
        <f aca="false">INTRA_VL!H64+EXPT_VL!H64+EXPV_RM!O64</f>
        <v>11637.6177339352</v>
      </c>
      <c r="I64" s="163" t="n">
        <f aca="false">INTRA_VL!I64+EXPT_VL!I64+EXPV_RM!Q64</f>
        <v>3659.82829293292</v>
      </c>
      <c r="J64" s="163" t="n">
        <f aca="false">INTRA_VL!J64+EXPT_VL!J64+EXPV_RM!R64</f>
        <v>10185.486235515</v>
      </c>
      <c r="K64" s="155" t="n">
        <v>57791.5518433678</v>
      </c>
      <c r="L64" s="164" t="n">
        <f aca="false">SUM(C64:K64)</f>
        <v>125643.359526435</v>
      </c>
      <c r="M64" s="165" t="n">
        <f aca="false">(L64-L60)/L60</f>
        <v>-0.201167512689105</v>
      </c>
    </row>
    <row r="65" customFormat="false" ht="12.75" hidden="false" customHeight="false" outlineLevel="0" collapsed="false">
      <c r="B65" s="161" t="s">
        <v>194</v>
      </c>
      <c r="C65" s="162" t="n">
        <f aca="false">INTRA_VL!C65+EXPT_VL!C65+EXPV_RM!C65</f>
        <v>13672.7604899243</v>
      </c>
      <c r="D65" s="162" t="n">
        <f aca="false">INTRA_VL!D65+EXPT_VL!D65+EXPV_RM!I65</f>
        <v>8561.50157880792</v>
      </c>
      <c r="E65" s="162" t="n">
        <f aca="false">INTRA_VL!E65+EXPT_VL!E65+EXPV_RM!J65</f>
        <v>5362.08941853949</v>
      </c>
      <c r="F65" s="162" t="n">
        <f aca="false">INTRA_VL!F65+EXPT_VL!F65+EXPV_RM!L65</f>
        <v>12401.8671191845</v>
      </c>
      <c r="G65" s="162" t="n">
        <f aca="false">INTRA_VL!G65+EXPT_VL!G65+EXPV_RM!M65</f>
        <v>1395.24936341685</v>
      </c>
      <c r="H65" s="162" t="n">
        <f aca="false">INTRA_VL!H65+EXPT_VL!H65+EXPV_RM!O65</f>
        <v>11167.778673009</v>
      </c>
      <c r="I65" s="163" t="n">
        <f aca="false">INTRA_VL!I65+EXPT_VL!I65+EXPV_RM!Q65</f>
        <v>4037.83101823699</v>
      </c>
      <c r="J65" s="163" t="n">
        <f aca="false">INTRA_VL!J65+EXPT_VL!J65+EXPV_RM!R65</f>
        <v>10578.8087694181</v>
      </c>
      <c r="K65" s="155" t="n">
        <v>56898.8673071253</v>
      </c>
      <c r="L65" s="164" t="n">
        <f aca="false">SUM(C65:K65)</f>
        <v>124076.753737662</v>
      </c>
      <c r="M65" s="165" t="n">
        <f aca="false">(L65-L61)/L61</f>
        <v>-0.134992294034318</v>
      </c>
    </row>
    <row r="66" customFormat="false" ht="12.75" hidden="false" customHeight="false" outlineLevel="0" collapsed="false">
      <c r="B66" s="161" t="str">
        <f aca="false">EXPT_TN!B66</f>
        <v>2010:1</v>
      </c>
      <c r="C66" s="169" t="n">
        <f aca="false">INTRA_VL!C66+EXPT_VL!C66+EXPV_RM!C66</f>
        <v>14022.7438744377</v>
      </c>
      <c r="D66" s="169" t="n">
        <f aca="false">INTRA_VL!D66+EXPT_VL!D66+EXPV_RM!I66</f>
        <v>9144.90445838169</v>
      </c>
      <c r="E66" s="169" t="n">
        <f aca="false">INTRA_VL!E66+EXPT_VL!E66+EXPV_RM!J66</f>
        <v>5165.25499765905</v>
      </c>
      <c r="F66" s="169" t="n">
        <f aca="false">INTRA_VL!F66+EXPT_VL!F66+EXPV_RM!L66</f>
        <v>12928.3068249331</v>
      </c>
      <c r="G66" s="169" t="n">
        <f aca="false">INTRA_VL!G66+EXPT_VL!G66+EXPV_RM!M66</f>
        <v>1459.18843435609</v>
      </c>
      <c r="H66" s="169" t="n">
        <f aca="false">INTRA_VL!H66+EXPT_VL!H66+EXPV_RM!O66</f>
        <v>11328.4757920591</v>
      </c>
      <c r="I66" s="166" t="n">
        <f aca="false">INTRA_VL!I66+EXPT_VL!I66+EXPV_RM!Q66</f>
        <v>4058.84262002189</v>
      </c>
      <c r="J66" s="166" t="n">
        <f aca="false">INTRA_VL!J66+EXPT_VL!J66+EXPV_RM!R66</f>
        <v>11043.9557563027</v>
      </c>
      <c r="K66" s="167" t="n">
        <v>59144.6644425556</v>
      </c>
      <c r="L66" s="170" t="n">
        <f aca="false">SUM(C66:K66)</f>
        <v>128296.337200707</v>
      </c>
      <c r="M66" s="171" t="n">
        <f aca="false">(L66-L62)/L62</f>
        <v>0.0574320764299865</v>
      </c>
    </row>
    <row r="67" customFormat="false" ht="12.75" hidden="false" customHeight="false" outlineLevel="0" collapsed="false">
      <c r="B67" s="161" t="str">
        <f aca="false">EXPT_TN!B67</f>
        <v>2010:2</v>
      </c>
      <c r="C67" s="169" t="n">
        <f aca="false">INTRA_VL!C67+EXPT_VL!C67+EXPV_RM!C67</f>
        <v>14668.1090943625</v>
      </c>
      <c r="D67" s="169" t="n">
        <f aca="false">INTRA_VL!D67+EXPT_VL!D67+EXPV_RM!I67</f>
        <v>9399.32602717715</v>
      </c>
      <c r="E67" s="169" t="n">
        <f aca="false">INTRA_VL!E67+EXPT_VL!E67+EXPV_RM!J67</f>
        <v>5393.36558518174</v>
      </c>
      <c r="F67" s="169" t="n">
        <f aca="false">INTRA_VL!F67+EXPT_VL!F67+EXPV_RM!L67</f>
        <v>13125.8788791158</v>
      </c>
      <c r="G67" s="169" t="n">
        <f aca="false">INTRA_VL!G67+EXPT_VL!G67+EXPV_RM!M67</f>
        <v>1538.36330138428</v>
      </c>
      <c r="H67" s="169" t="n">
        <f aca="false">INTRA_VL!H67+EXPT_VL!H67+EXPV_RM!O67</f>
        <v>11706.133260858</v>
      </c>
      <c r="I67" s="166" t="n">
        <f aca="false">INTRA_VL!I67+EXPT_VL!I67+EXPV_RM!Q67</f>
        <v>4444.67607008663</v>
      </c>
      <c r="J67" s="166" t="n">
        <f aca="false">INTRA_VL!J67+EXPT_VL!J67+EXPV_RM!R67</f>
        <v>10913.8686283855</v>
      </c>
      <c r="K67" s="167" t="n">
        <v>61104.1947641189</v>
      </c>
      <c r="L67" s="170" t="n">
        <f aca="false">SUM(C67:K67)</f>
        <v>132293.91561067</v>
      </c>
      <c r="M67" s="171" t="n">
        <f aca="false">(L67-L63)/L63</f>
        <v>0.0799048984126019</v>
      </c>
    </row>
    <row r="68" customFormat="false" ht="12.75" hidden="false" customHeight="false" outlineLevel="0" collapsed="false">
      <c r="B68" s="161" t="str">
        <f aca="false">EXPT_TN!B68</f>
        <v>2010:3</v>
      </c>
      <c r="C68" s="169" t="n">
        <f aca="false">INTRA_VL!C68+EXPT_VL!C68+EXPV_RM!C68</f>
        <v>15217.9069641277</v>
      </c>
      <c r="D68" s="169" t="n">
        <f aca="false">INTRA_VL!D68+EXPT_VL!D68+EXPV_RM!I68</f>
        <v>9362.58135057872</v>
      </c>
      <c r="E68" s="169" t="n">
        <f aca="false">INTRA_VL!E68+EXPT_VL!E68+EXPV_RM!J68</f>
        <v>5947.03167614947</v>
      </c>
      <c r="F68" s="169" t="n">
        <f aca="false">INTRA_VL!F68+EXPT_VL!F68+EXPV_RM!L68</f>
        <v>13231.8147833127</v>
      </c>
      <c r="G68" s="169" t="n">
        <f aca="false">INTRA_VL!G68+EXPT_VL!G68+EXPV_RM!M68</f>
        <v>1530.92334165371</v>
      </c>
      <c r="H68" s="169" t="n">
        <f aca="false">INTRA_VL!H68+EXPT_VL!H68+EXPV_RM!O68</f>
        <v>12004.7827179703</v>
      </c>
      <c r="I68" s="166" t="n">
        <f aca="false">INTRA_VL!I68+EXPT_VL!I68+EXPV_RM!Q68</f>
        <v>5147.88059384408</v>
      </c>
      <c r="J68" s="166" t="n">
        <f aca="false">INTRA_VL!J68+EXPT_VL!J68+EXPV_RM!R68</f>
        <v>11034.5943139599</v>
      </c>
      <c r="K68" s="167" t="n">
        <v>61761.498007801</v>
      </c>
      <c r="L68" s="170" t="n">
        <f aca="false">SUM(C68:K68)</f>
        <v>135239.013749398</v>
      </c>
      <c r="M68" s="171" t="n">
        <f aca="false">(L68-L64)/L64</f>
        <v>0.0763721557520419</v>
      </c>
    </row>
    <row r="69" customFormat="false" ht="12.75" hidden="false" customHeight="false" outlineLevel="0" collapsed="false">
      <c r="B69" s="161" t="str">
        <f aca="false">EXPT_TN!B69</f>
        <v>2010:4</v>
      </c>
      <c r="C69" s="169" t="n">
        <f aca="false">INTRA_VL!C69+EXPT_VL!C69+EXPV_RM!C69</f>
        <v>15296.8261363665</v>
      </c>
      <c r="D69" s="169" t="n">
        <f aca="false">INTRA_VL!D69+EXPT_VL!D69+EXPV_RM!I69</f>
        <v>9202.77086128736</v>
      </c>
      <c r="E69" s="169" t="n">
        <f aca="false">INTRA_VL!E69+EXPT_VL!E69+EXPV_RM!J69</f>
        <v>5888.53790461141</v>
      </c>
      <c r="F69" s="169" t="n">
        <f aca="false">INTRA_VL!F69+EXPT_VL!F69+EXPV_RM!L69</f>
        <v>13456.9990849282</v>
      </c>
      <c r="G69" s="169" t="n">
        <f aca="false">INTRA_VL!G69+EXPT_VL!G69+EXPV_RM!M69</f>
        <v>1538.01298751362</v>
      </c>
      <c r="H69" s="169" t="n">
        <f aca="false">INTRA_VL!H69+EXPT_VL!H69+EXPV_RM!O69</f>
        <v>12189.8980105033</v>
      </c>
      <c r="I69" s="166" t="n">
        <f aca="false">INTRA_VL!I69+EXPT_VL!I69+EXPV_RM!Q69</f>
        <v>5021.30268711493</v>
      </c>
      <c r="J69" s="166" t="n">
        <f aca="false">INTRA_VL!J69+EXPT_VL!J69+EXPV_RM!R69</f>
        <v>11377.3566447337</v>
      </c>
      <c r="K69" s="167" t="n">
        <v>62061.1797277772</v>
      </c>
      <c r="L69" s="170" t="n">
        <f aca="false">SUM(C69:K69)</f>
        <v>136032.884044836</v>
      </c>
      <c r="M69" s="171" t="n">
        <f aca="false">(L69-L65)/L65</f>
        <v>0.09636076015055</v>
      </c>
    </row>
    <row r="70" customFormat="false" ht="12.75" hidden="false" customHeight="false" outlineLevel="0" collapsed="false">
      <c r="B70" s="161" t="str">
        <f aca="false">EXPT_TN!B70</f>
        <v>2011:1</v>
      </c>
      <c r="C70" s="162" t="n">
        <f aca="false">INTRA_VL!C70+EXPT_VL!C70+EXPV_RM!C70</f>
        <v>16156.8893755891</v>
      </c>
      <c r="D70" s="162" t="n">
        <f aca="false">INTRA_VL!D70+EXPT_VL!D70+EXPV_RM!I70</f>
        <v>10242.5714690462</v>
      </c>
      <c r="E70" s="162" t="n">
        <f aca="false">INTRA_VL!E70+EXPT_VL!E70+EXPV_RM!J70</f>
        <v>6044.40233543315</v>
      </c>
      <c r="F70" s="162" t="n">
        <f aca="false">INTRA_VL!F70+EXPT_VL!F70+EXPV_RM!L70</f>
        <v>13456.5542310536</v>
      </c>
      <c r="G70" s="162" t="n">
        <f aca="false">INTRA_VL!G70+EXPT_VL!G70+EXPV_RM!M70</f>
        <v>1615.0849801874</v>
      </c>
      <c r="H70" s="162" t="n">
        <f aca="false">INTRA_VL!H70+EXPT_VL!H70+EXPV_RM!O70</f>
        <v>11920.6468863973</v>
      </c>
      <c r="I70" s="163" t="n">
        <f aca="false">INTRA_VL!I70+EXPT_VL!I70+EXPV_RM!Q70</f>
        <v>5261.01514800302</v>
      </c>
      <c r="J70" s="163" t="n">
        <f aca="false">INTRA_VL!J70+EXPT_VL!J70+EXPV_RM!R70</f>
        <v>12468.2379994973</v>
      </c>
      <c r="K70" s="155" t="n">
        <v>63738.7614484975</v>
      </c>
      <c r="L70" s="164" t="n">
        <f aca="false">SUM(C70:K70)</f>
        <v>140904.163873705</v>
      </c>
      <c r="M70" s="165" t="n">
        <f aca="false">(L70-L66)/L66</f>
        <v>0.0982711349995443</v>
      </c>
    </row>
    <row r="71" customFormat="false" ht="12.75" hidden="false" customHeight="false" outlineLevel="0" collapsed="false">
      <c r="B71" s="161" t="str">
        <f aca="false">EXPT_TN!B71</f>
        <v>2011:2</v>
      </c>
      <c r="C71" s="162" t="n">
        <f aca="false">INTRA_VL!C71+EXPT_VL!C71+EXPV_RM!C71</f>
        <v>15603.0327419331</v>
      </c>
      <c r="D71" s="162" t="n">
        <f aca="false">INTRA_VL!D71+EXPT_VL!D71+EXPV_RM!I71</f>
        <v>10452.5764571449</v>
      </c>
      <c r="E71" s="162" t="n">
        <f aca="false">INTRA_VL!E71+EXPT_VL!E71+EXPV_RM!J71</f>
        <v>6167.27439784436</v>
      </c>
      <c r="F71" s="162" t="n">
        <f aca="false">INTRA_VL!F71+EXPT_VL!F71+EXPV_RM!L71</f>
        <v>13350.6676146838</v>
      </c>
      <c r="G71" s="162" t="n">
        <f aca="false">INTRA_VL!G71+EXPT_VL!G71+EXPV_RM!M71</f>
        <v>1693.22820058963</v>
      </c>
      <c r="H71" s="162" t="n">
        <f aca="false">INTRA_VL!H71+EXPT_VL!H71+EXPV_RM!O71</f>
        <v>12162.9628863596</v>
      </c>
      <c r="I71" s="163" t="n">
        <f aca="false">INTRA_VL!I71+EXPT_VL!I71+EXPV_RM!Q71</f>
        <v>5453.77642368767</v>
      </c>
      <c r="J71" s="163" t="n">
        <f aca="false">INTRA_VL!J71+EXPT_VL!J71+EXPV_RM!R71</f>
        <v>11788.8099474641</v>
      </c>
      <c r="K71" s="155" t="n">
        <v>64126.6293245529</v>
      </c>
      <c r="L71" s="164" t="n">
        <f aca="false">SUM(C71:K71)</f>
        <v>140798.95799426</v>
      </c>
      <c r="M71" s="165" t="n">
        <f aca="false">(L71-L67)/L67</f>
        <v>0.0642889912535296</v>
      </c>
    </row>
    <row r="72" customFormat="false" ht="12.75" hidden="false" customHeight="false" outlineLevel="0" collapsed="false">
      <c r="B72" s="161" t="str">
        <f aca="false">EXPT_TN!B72</f>
        <v>2011:3</v>
      </c>
      <c r="C72" s="162" t="n">
        <f aca="false">INTRA_VL!C72+EXPT_VL!C72+EXPV_RM!C72</f>
        <v>16618.6206004016</v>
      </c>
      <c r="D72" s="162" t="n">
        <f aca="false">INTRA_VL!D72+EXPT_VL!D72+EXPV_RM!I72</f>
        <v>10318.5523883696</v>
      </c>
      <c r="E72" s="162" t="n">
        <f aca="false">INTRA_VL!E72+EXPT_VL!E72+EXPV_RM!J72</f>
        <v>6197.89638916922</v>
      </c>
      <c r="F72" s="162" t="n">
        <f aca="false">INTRA_VL!F72+EXPT_VL!F72+EXPV_RM!L72</f>
        <v>13475.838438059</v>
      </c>
      <c r="G72" s="162" t="n">
        <f aca="false">INTRA_VL!G72+EXPT_VL!G72+EXPV_RM!M72</f>
        <v>1733.12224157278</v>
      </c>
      <c r="H72" s="162" t="n">
        <f aca="false">INTRA_VL!H72+EXPT_VL!H72+EXPV_RM!O72</f>
        <v>11897.5455502606</v>
      </c>
      <c r="I72" s="163" t="n">
        <f aca="false">INTRA_VL!I72+EXPT_VL!I72+EXPV_RM!Q72</f>
        <v>4864.23572172512</v>
      </c>
      <c r="J72" s="163" t="n">
        <f aca="false">INTRA_VL!J72+EXPT_VL!J72+EXPV_RM!R72</f>
        <v>11182.7521857201</v>
      </c>
      <c r="K72" s="155" t="n">
        <v>63818.966963602</v>
      </c>
      <c r="L72" s="164" t="n">
        <f aca="false">SUM(C72:K72)</f>
        <v>140107.53047888</v>
      </c>
      <c r="M72" s="165" t="n">
        <f aca="false">(L72-L68)/L68</f>
        <v>0.035999351034192</v>
      </c>
    </row>
    <row r="73" customFormat="false" ht="12.75" hidden="false" customHeight="false" outlineLevel="0" collapsed="false">
      <c r="B73" s="161" t="str">
        <f aca="false">EXPT_TN!B73</f>
        <v>2011:4</v>
      </c>
      <c r="C73" s="162" t="n">
        <f aca="false">INTRA_VL!C73+EXPT_VL!C73+EXPV_RM!C73</f>
        <v>16957.1003002795</v>
      </c>
      <c r="D73" s="162" t="n">
        <f aca="false">INTRA_VL!D73+EXPT_VL!D73+EXPV_RM!I73</f>
        <v>10578.4748031395</v>
      </c>
      <c r="E73" s="162" t="n">
        <f aca="false">INTRA_VL!E73+EXPT_VL!E73+EXPV_RM!J73</f>
        <v>5963.00245682774</v>
      </c>
      <c r="F73" s="162" t="n">
        <f aca="false">INTRA_VL!F73+EXPT_VL!F73+EXPV_RM!L73</f>
        <v>13372.1140198282</v>
      </c>
      <c r="G73" s="162" t="n">
        <f aca="false">INTRA_VL!G73+EXPT_VL!G73+EXPV_RM!M73</f>
        <v>1911.78869637839</v>
      </c>
      <c r="H73" s="162" t="n">
        <f aca="false">INTRA_VL!H73+EXPT_VL!H73+EXPV_RM!O73</f>
        <v>12765.3219198378</v>
      </c>
      <c r="I73" s="163" t="n">
        <f aca="false">INTRA_VL!I73+EXPT_VL!I73+EXPV_RM!Q73</f>
        <v>4860.14508780186</v>
      </c>
      <c r="J73" s="163" t="n">
        <f aca="false">INTRA_VL!J73+EXPT_VL!J73+EXPV_RM!R73</f>
        <v>11210.3539408662</v>
      </c>
      <c r="K73" s="155" t="n">
        <v>62965.3101907637</v>
      </c>
      <c r="L73" s="164" t="n">
        <f aca="false">SUM(C73:K73)</f>
        <v>140583.611415723</v>
      </c>
      <c r="M73" s="165" t="n">
        <f aca="false">(L73-L69)/L69</f>
        <v>0.033453141884331</v>
      </c>
    </row>
    <row r="74" customFormat="false" ht="12.75" hidden="false" customHeight="true" outlineLevel="0" collapsed="false">
      <c r="B74" s="161" t="str">
        <f aca="false">EXPT_TN!B74</f>
        <v>2012:1</v>
      </c>
      <c r="C74" s="169" t="n">
        <f aca="false">INTRA_VL!C74+EXPT_VL!C74+EXPV_RM!C74</f>
        <v>18071.9739426632</v>
      </c>
      <c r="D74" s="169" t="n">
        <f aca="false">INTRA_VL!D74+EXPT_VL!D74+EXPV_RM!I74</f>
        <v>10348.9385652304</v>
      </c>
      <c r="E74" s="169" t="n">
        <f aca="false">INTRA_VL!E74+EXPT_VL!E74+EXPV_RM!J74</f>
        <v>6130.32562532738</v>
      </c>
      <c r="F74" s="169" t="n">
        <f aca="false">INTRA_VL!F74+EXPT_VL!F74+EXPV_RM!L74</f>
        <v>13789.4918021102</v>
      </c>
      <c r="G74" s="169" t="n">
        <f aca="false">INTRA_VL!G74+EXPT_VL!G74+EXPV_RM!M74</f>
        <v>1778.00936729203</v>
      </c>
      <c r="H74" s="169" t="n">
        <f aca="false">INTRA_VL!H74+EXPT_VL!H74+EXPV_RM!O74</f>
        <v>12381.5289642044</v>
      </c>
      <c r="I74" s="166" t="n">
        <f aca="false">INTRA_VL!I74+EXPT_VL!I74+EXPV_RM!Q74</f>
        <v>4301.16854028157</v>
      </c>
      <c r="J74" s="166" t="n">
        <f aca="false">INTRA_VL!J74+EXPT_VL!J74+EXPV_RM!R74</f>
        <v>11540.7879242552</v>
      </c>
      <c r="K74" s="167" t="n">
        <v>64855.2067114738</v>
      </c>
      <c r="L74" s="170" t="n">
        <f aca="false">SUM(C74:K74)</f>
        <v>143197.431442838</v>
      </c>
      <c r="M74" s="171" t="n">
        <f aca="false">(L74-L70)/L70</f>
        <v>0.0162753711890941</v>
      </c>
    </row>
    <row r="75" customFormat="false" ht="12.75" hidden="false" customHeight="false" outlineLevel="0" collapsed="false">
      <c r="B75" s="161" t="str">
        <f aca="false">EXPT_TN!B75</f>
        <v>2012:2</v>
      </c>
      <c r="C75" s="169" t="n">
        <f aca="false">INTRA_VL!C75+EXPT_VL!C75+EXPV_RM!C75</f>
        <v>17844.3511418775</v>
      </c>
      <c r="D75" s="169" t="n">
        <f aca="false">INTRA_VL!D75+EXPT_VL!D75+EXPV_RM!I75</f>
        <v>9997.9442239202</v>
      </c>
      <c r="E75" s="169" t="n">
        <f aca="false">INTRA_VL!E75+EXPT_VL!E75+EXPV_RM!J75</f>
        <v>6450.82929329572</v>
      </c>
      <c r="F75" s="169" t="n">
        <f aca="false">INTRA_VL!F75+EXPT_VL!F75+EXPV_RM!L75</f>
        <v>13309.8519396508</v>
      </c>
      <c r="G75" s="169" t="n">
        <f aca="false">INTRA_VL!G75+EXPT_VL!G75+EXPV_RM!M75</f>
        <v>1738.62271190975</v>
      </c>
      <c r="H75" s="169" t="n">
        <f aca="false">INTRA_VL!H75+EXPT_VL!H75+EXPV_RM!O75</f>
        <v>11964.7282495204</v>
      </c>
      <c r="I75" s="166" t="n">
        <f aca="false">INTRA_VL!I75+EXPT_VL!I75+EXPV_RM!Q75</f>
        <v>4086.71743282565</v>
      </c>
      <c r="J75" s="166" t="n">
        <f aca="false">INTRA_VL!J75+EXPT_VL!J75+EXPV_RM!R75</f>
        <v>11372.4875824924</v>
      </c>
      <c r="K75" s="167" t="n">
        <v>63977.4695003191</v>
      </c>
      <c r="L75" s="170" t="n">
        <f aca="false">SUM(C75:K75)</f>
        <v>140743.002075811</v>
      </c>
      <c r="M75" s="171" t="n">
        <f aca="false">(L75-L71)/L71</f>
        <v>-0.000397417134655577</v>
      </c>
    </row>
    <row r="76" customFormat="false" ht="12.75" hidden="false" customHeight="true" outlineLevel="0" collapsed="false">
      <c r="B76" s="161" t="str">
        <f aca="false">EXPT_TN!B76</f>
        <v>2012:3</v>
      </c>
      <c r="C76" s="169" t="n">
        <f aca="false">INTRA_VL!C76+EXPT_VL!C76+EXPV_RM!C76</f>
        <v>18204.7425715975</v>
      </c>
      <c r="D76" s="169" t="n">
        <f aca="false">INTRA_VL!D76+EXPT_VL!D76+EXPV_RM!I76</f>
        <v>10085.3311333205</v>
      </c>
      <c r="E76" s="169" t="n">
        <f aca="false">INTRA_VL!E76+EXPT_VL!E76+EXPV_RM!J76</f>
        <v>6390.78996312256</v>
      </c>
      <c r="F76" s="169" t="n">
        <f aca="false">INTRA_VL!F76+EXPT_VL!F76+EXPV_RM!L76</f>
        <v>13235.7196885048</v>
      </c>
      <c r="G76" s="169" t="n">
        <f aca="false">INTRA_VL!G76+EXPT_VL!G76+EXPV_RM!M76</f>
        <v>1883.41647915705</v>
      </c>
      <c r="H76" s="169" t="n">
        <f aca="false">INTRA_VL!H76+EXPT_VL!H76+EXPV_RM!O76</f>
        <v>12442.6408919387</v>
      </c>
      <c r="I76" s="166" t="n">
        <f aca="false">INTRA_VL!I76+EXPT_VL!I76+EXPV_RM!Q76</f>
        <v>4212.15257110476</v>
      </c>
      <c r="J76" s="166" t="n">
        <f aca="false">INTRA_VL!J76+EXPT_VL!J76+EXPV_RM!R76</f>
        <v>11935.7215553201</v>
      </c>
      <c r="K76" s="167" t="n">
        <v>65002.9190132601</v>
      </c>
      <c r="L76" s="170" t="n">
        <f aca="false">SUM(C76:K76)</f>
        <v>143393.433867326</v>
      </c>
      <c r="M76" s="171" t="n">
        <f aca="false">(L76-L72)/L72</f>
        <v>0.0234527250406528</v>
      </c>
    </row>
    <row r="77" customFormat="false" ht="12.75" hidden="false" customHeight="false" outlineLevel="0" collapsed="false">
      <c r="B77" s="161" t="str">
        <f aca="false">EXPT_TN!B77</f>
        <v>2012:4</v>
      </c>
      <c r="C77" s="169" t="n">
        <f aca="false">INTRA_VL!C77+EXPT_VL!C77+EXPV_RM!C77</f>
        <v>17981.3142333129</v>
      </c>
      <c r="D77" s="169" t="n">
        <f aca="false">INTRA_VL!D77+EXPT_VL!D77+EXPV_RM!I77</f>
        <v>9759.70291523533</v>
      </c>
      <c r="E77" s="169" t="n">
        <f aca="false">INTRA_VL!E77+EXPT_VL!E77+EXPV_RM!J77</f>
        <v>6419.39204687685</v>
      </c>
      <c r="F77" s="169" t="n">
        <f aca="false">INTRA_VL!F77+EXPT_VL!F77+EXPV_RM!L77</f>
        <v>13426.4331733741</v>
      </c>
      <c r="G77" s="169" t="n">
        <f aca="false">INTRA_VL!G77+EXPT_VL!G77+EXPV_RM!M77</f>
        <v>1827.8648348546</v>
      </c>
      <c r="H77" s="169" t="n">
        <f aca="false">INTRA_VL!H77+EXPT_VL!H77+EXPV_RM!O77</f>
        <v>12427.0011619081</v>
      </c>
      <c r="I77" s="166" t="n">
        <f aca="false">INTRA_VL!I77+EXPT_VL!I77+EXPV_RM!Q77</f>
        <v>4096.98828998481</v>
      </c>
      <c r="J77" s="166" t="n">
        <f aca="false">INTRA_VL!J77+EXPT_VL!J77+EXPV_RM!R77</f>
        <v>11384.1532930396</v>
      </c>
      <c r="K77" s="167" t="n">
        <v>63405.5883434876</v>
      </c>
      <c r="L77" s="170" t="n">
        <f aca="false">SUM(C77:K77)</f>
        <v>140728.438292074</v>
      </c>
      <c r="M77" s="171" t="n">
        <f aca="false">(L77-L73)/L73</f>
        <v>0.0010301832119164</v>
      </c>
    </row>
    <row r="78" customFormat="false" ht="12.75" hidden="false" customHeight="false" outlineLevel="0" collapsed="false">
      <c r="B78" s="161" t="str">
        <f aca="false">EXPT_TN!B78</f>
        <v>2013:1</v>
      </c>
      <c r="C78" s="162" t="n">
        <f aca="false">INTRA_VL!C78+EXPT_VL!C78+EXPV_RM!C78</f>
        <v>18032.7594544481</v>
      </c>
      <c r="D78" s="162" t="n">
        <f aca="false">INTRA_VL!D78+EXPT_VL!D78+EXPV_RM!I78</f>
        <v>9403.71160593275</v>
      </c>
      <c r="E78" s="162" t="n">
        <f aca="false">INTRA_VL!E78+EXPT_VL!E78+EXPV_RM!J78</f>
        <v>6258.6599328865</v>
      </c>
      <c r="F78" s="162" t="n">
        <f aca="false">INTRA_VL!F78+EXPT_VL!F78+EXPV_RM!L78</f>
        <v>14107.4108126089</v>
      </c>
      <c r="G78" s="162" t="n">
        <f aca="false">INTRA_VL!G78+EXPT_VL!G78+EXPV_RM!M78</f>
        <v>1601.07527739079</v>
      </c>
      <c r="H78" s="162" t="n">
        <f aca="false">INTRA_VL!H78+EXPT_VL!H78+EXPV_RM!O78</f>
        <v>12785.2713175612</v>
      </c>
      <c r="I78" s="163" t="n">
        <f aca="false">INTRA_VL!I78+EXPT_VL!I78+EXPV_RM!Q78</f>
        <v>4219.72290902019</v>
      </c>
      <c r="J78" s="163" t="n">
        <f aca="false">INTRA_VL!J78+EXPT_VL!J78+EXPV_RM!R78</f>
        <v>10848.1166067059</v>
      </c>
      <c r="K78" s="155" t="n">
        <v>64087.8026815546</v>
      </c>
      <c r="L78" s="164" t="n">
        <f aca="false">SUM(C78:K78)</f>
        <v>141344.530598109</v>
      </c>
      <c r="M78" s="165" t="n">
        <f aca="false">(L78-L74)/L74</f>
        <v>-0.0129394838026038</v>
      </c>
    </row>
    <row r="79" customFormat="false" ht="12.75" hidden="false" customHeight="false" outlineLevel="0" collapsed="false">
      <c r="B79" s="161" t="str">
        <f aca="false">EXPT_TN!B79</f>
        <v>2013:2</v>
      </c>
      <c r="C79" s="162" t="n">
        <f aca="false">INTRA_VL!C79+EXPT_VL!C79+EXPV_RM!C79</f>
        <v>17718.6193920064</v>
      </c>
      <c r="D79" s="162" t="n">
        <f aca="false">INTRA_VL!D79+EXPT_VL!D79+EXPV_RM!I79</f>
        <v>9451.10541588861</v>
      </c>
      <c r="E79" s="162" t="n">
        <f aca="false">INTRA_VL!E79+EXPT_VL!E79+EXPV_RM!J79</f>
        <v>6086.46235418334</v>
      </c>
      <c r="F79" s="162" t="n">
        <f aca="false">INTRA_VL!F79+EXPT_VL!F79+EXPV_RM!L79</f>
        <v>13982.4541057561</v>
      </c>
      <c r="G79" s="162" t="n">
        <f aca="false">INTRA_VL!G79+EXPT_VL!G79+EXPV_RM!M79</f>
        <v>1464.09774724692</v>
      </c>
      <c r="H79" s="162" t="n">
        <f aca="false">INTRA_VL!H79+EXPT_VL!H79+EXPV_RM!O79</f>
        <v>13387.4194817628</v>
      </c>
      <c r="I79" s="163" t="n">
        <f aca="false">INTRA_VL!I79+EXPT_VL!I79+EXPV_RM!Q79</f>
        <v>3914.69705840624</v>
      </c>
      <c r="J79" s="163" t="n">
        <f aca="false">INTRA_VL!J79+EXPT_VL!J79+EXPV_RM!R79</f>
        <v>11263.3636595975</v>
      </c>
      <c r="K79" s="155" t="n">
        <v>63143.3852323229</v>
      </c>
      <c r="L79" s="164" t="n">
        <f aca="false">SUM(C79:K79)</f>
        <v>140411.604447171</v>
      </c>
      <c r="M79" s="165" t="n">
        <f aca="false">(L79-L75)/L75</f>
        <v>-0.00235462952866523</v>
      </c>
    </row>
    <row r="80" customFormat="false" ht="12.75" hidden="false" customHeight="false" outlineLevel="0" collapsed="false">
      <c r="B80" s="161" t="str">
        <f aca="false">EXPT_TN!B80</f>
        <v>2013:3</v>
      </c>
      <c r="C80" s="162" t="n">
        <f aca="false">INTRA_VL!C80+EXPT_VL!C80+EXPV_RM!C80</f>
        <v>17567.8703461304</v>
      </c>
      <c r="D80" s="162" t="n">
        <f aca="false">INTRA_VL!D80+EXPT_VL!D80+EXPV_RM!I80</f>
        <v>9869.03195380539</v>
      </c>
      <c r="E80" s="162" t="n">
        <f aca="false">INTRA_VL!E80+EXPT_VL!E80+EXPV_RM!J80</f>
        <v>6291.46633648434</v>
      </c>
      <c r="F80" s="162" t="n">
        <f aca="false">INTRA_VL!F80+EXPT_VL!F80+EXPV_RM!L80</f>
        <v>14365.6683321387</v>
      </c>
      <c r="G80" s="162" t="n">
        <f aca="false">INTRA_VL!G80+EXPT_VL!G80+EXPV_RM!M80</f>
        <v>1801.2306495229</v>
      </c>
      <c r="H80" s="162" t="n">
        <f aca="false">INTRA_VL!H80+EXPT_VL!H80+EXPV_RM!O80</f>
        <v>12775.8851372049</v>
      </c>
      <c r="I80" s="163" t="n">
        <f aca="false">INTRA_VL!I80+EXPT_VL!I80+EXPV_RM!Q80</f>
        <v>4517.13307610832</v>
      </c>
      <c r="J80" s="163" t="n">
        <f aca="false">INTRA_VL!J80+EXPT_VL!J80+EXPV_RM!R80</f>
        <v>10898.765416718</v>
      </c>
      <c r="K80" s="155" t="n">
        <v>65234.8229241637</v>
      </c>
      <c r="L80" s="164" t="n">
        <f aca="false">SUM(C80:K80)</f>
        <v>143321.874172277</v>
      </c>
      <c r="M80" s="165" t="n">
        <f aca="false">(L80-L76)/L76</f>
        <v>-0.000499044434040145</v>
      </c>
    </row>
    <row r="81" customFormat="false" ht="12.75" hidden="false" customHeight="false" outlineLevel="0" collapsed="false">
      <c r="B81" s="161" t="str">
        <f aca="false">EXPT_TN!B81</f>
        <v>2013:4</v>
      </c>
      <c r="C81" s="162" t="n">
        <f aca="false">INTRA_VL!C81+EXPT_VL!C81+EXPV_RM!C81</f>
        <v>16812.1840570141</v>
      </c>
      <c r="D81" s="162" t="n">
        <f aca="false">INTRA_VL!D81+EXPT_VL!D81+EXPV_RM!I81</f>
        <v>10354.8691665652</v>
      </c>
      <c r="E81" s="162" t="n">
        <f aca="false">INTRA_VL!E81+EXPT_VL!E81+EXPV_RM!J81</f>
        <v>6240.77672159354</v>
      </c>
      <c r="F81" s="162" t="n">
        <f aca="false">INTRA_VL!F81+EXPT_VL!F81+EXPV_RM!L81</f>
        <v>14419.3093545651</v>
      </c>
      <c r="G81" s="162" t="n">
        <f aca="false">INTRA_VL!G81+EXPT_VL!G81+EXPV_RM!M81</f>
        <v>1700.00800686543</v>
      </c>
      <c r="H81" s="162" t="n">
        <f aca="false">INTRA_VL!H81+EXPT_VL!H81+EXPV_RM!O81</f>
        <v>11779.3938291359</v>
      </c>
      <c r="I81" s="163" t="n">
        <f aca="false">INTRA_VL!I81+EXPT_VL!I81+EXPV_RM!Q81</f>
        <v>4397.85216487841</v>
      </c>
      <c r="J81" s="163" t="n">
        <f aca="false">INTRA_VL!J81+EXPT_VL!J81+EXPV_RM!R81</f>
        <v>11154.9972748937</v>
      </c>
      <c r="K81" s="155" t="n">
        <v>64536.8858839147</v>
      </c>
      <c r="L81" s="164" t="n">
        <f aca="false">SUM(C81:K81)</f>
        <v>141396.276459426</v>
      </c>
      <c r="M81" s="165" t="n">
        <f aca="false">(L81-L77)/L77</f>
        <v>0.00474558074726968</v>
      </c>
    </row>
    <row r="82" customFormat="false" ht="12.75" hidden="false" customHeight="false" outlineLevel="0" collapsed="false">
      <c r="B82" s="161" t="str">
        <f aca="false">EXPT_TN!B82</f>
        <v>2014:1</v>
      </c>
      <c r="C82" s="169" t="n">
        <f aca="false">INTRA_VL!C82+EXPT_VL!C82+EXPV_RM!C82</f>
        <v>16765.9298413394</v>
      </c>
      <c r="D82" s="169" t="n">
        <f aca="false">INTRA_VL!D82+EXPT_VL!D82+EXPV_RM!I82</f>
        <v>10177.0402500592</v>
      </c>
      <c r="E82" s="169" t="n">
        <f aca="false">INTRA_VL!E82+EXPT_VL!E82+EXPV_RM!J82</f>
        <v>5989.51286458378</v>
      </c>
      <c r="F82" s="169" t="n">
        <f aca="false">INTRA_VL!F82+EXPT_VL!F82+EXPV_RM!L82</f>
        <v>14170.0552720215</v>
      </c>
      <c r="G82" s="169" t="n">
        <f aca="false">INTRA_VL!G82+EXPT_VL!G82+EXPV_RM!M82</f>
        <v>1571.84434786158</v>
      </c>
      <c r="H82" s="169" t="n">
        <f aca="false">INTRA_VL!H82+EXPT_VL!H82+EXPV_RM!O82</f>
        <v>12317.0486591187</v>
      </c>
      <c r="I82" s="166" t="n">
        <f aca="false">INTRA_VL!I82+EXPT_VL!I82+EXPV_RM!Q82</f>
        <v>4167.40681167956</v>
      </c>
      <c r="J82" s="166" t="n">
        <f aca="false">INTRA_VL!J82+EXPT_VL!J82+EXPV_RM!R82</f>
        <v>11491.9384927858</v>
      </c>
      <c r="K82" s="167" t="n">
        <v>62879.1329356594</v>
      </c>
      <c r="L82" s="170" t="n">
        <f aca="false">SUM(C82:K82)</f>
        <v>139529.909475109</v>
      </c>
      <c r="M82" s="171" t="n">
        <f aca="false">(L82-L78)/L78</f>
        <v>-0.0128382832736537</v>
      </c>
    </row>
    <row r="83" customFormat="false" ht="12.75" hidden="false" customHeight="false" outlineLevel="0" collapsed="false">
      <c r="B83" s="161" t="str">
        <f aca="false">EXPT_TN!B83</f>
        <v>2014:2</v>
      </c>
      <c r="C83" s="169" t="n">
        <f aca="false">INTRA_VL!C83+EXPT_VL!C83+EXPV_RM!C83</f>
        <v>17305.7644366619</v>
      </c>
      <c r="D83" s="169" t="n">
        <f aca="false">INTRA_VL!D83+EXPT_VL!D83+EXPV_RM!I83</f>
        <v>10326.1704687445</v>
      </c>
      <c r="E83" s="169" t="n">
        <f aca="false">INTRA_VL!E83+EXPT_VL!E83+EXPV_RM!J83</f>
        <v>6408.45475686833</v>
      </c>
      <c r="F83" s="169" t="n">
        <f aca="false">INTRA_VL!F83+EXPT_VL!F83+EXPV_RM!L83</f>
        <v>14874.087433547</v>
      </c>
      <c r="G83" s="169" t="n">
        <f aca="false">INTRA_VL!G83+EXPT_VL!G83+EXPV_RM!M83</f>
        <v>1640.40838909315</v>
      </c>
      <c r="H83" s="169" t="n">
        <f aca="false">INTRA_VL!H83+EXPT_VL!H83+EXPV_RM!O83</f>
        <v>12364.6652026383</v>
      </c>
      <c r="I83" s="166" t="n">
        <f aca="false">INTRA_VL!I83+EXPT_VL!I83+EXPV_RM!Q83</f>
        <v>4217.40012995087</v>
      </c>
      <c r="J83" s="166" t="n">
        <f aca="false">INTRA_VL!J83+EXPT_VL!J83+EXPV_RM!R83</f>
        <v>11079.0593896943</v>
      </c>
      <c r="K83" s="167" t="n">
        <v>64492.4610800969</v>
      </c>
      <c r="L83" s="170" t="n">
        <f aca="false">SUM(C83:K83)</f>
        <v>142708.471287295</v>
      </c>
      <c r="M83" s="171" t="n">
        <f aca="false">(L83-L79)/L79</f>
        <v>0.0163580983862957</v>
      </c>
    </row>
    <row r="84" customFormat="false" ht="12.75" hidden="false" customHeight="false" outlineLevel="0" collapsed="false">
      <c r="B84" s="161" t="str">
        <f aca="false">EXPT_TN!B84</f>
        <v>2014:3</v>
      </c>
      <c r="C84" s="169" t="n">
        <f aca="false">INTRA_VL!C84+EXPT_VL!C84+EXPV_RM!C84</f>
        <v>17528.1176511416</v>
      </c>
      <c r="D84" s="169" t="n">
        <f aca="false">INTRA_VL!D84+EXPT_VL!D84+EXPV_RM!I84</f>
        <v>10466.536753225</v>
      </c>
      <c r="E84" s="169" t="n">
        <f aca="false">INTRA_VL!E84+EXPT_VL!E84+EXPV_RM!J84</f>
        <v>6286.19545645583</v>
      </c>
      <c r="F84" s="169" t="n">
        <f aca="false">INTRA_VL!F84+EXPT_VL!F84+EXPV_RM!L84</f>
        <v>14757.231068759</v>
      </c>
      <c r="G84" s="169" t="n">
        <f aca="false">INTRA_VL!G84+EXPT_VL!G84+EXPV_RM!M84</f>
        <v>1916.15846372773</v>
      </c>
      <c r="H84" s="169" t="n">
        <f aca="false">INTRA_VL!H84+EXPT_VL!H84+EXPV_RM!O84</f>
        <v>12691.8041584515</v>
      </c>
      <c r="I84" s="166" t="n">
        <f aca="false">INTRA_VL!I84+EXPT_VL!I84+EXPV_RM!Q84</f>
        <v>4815.16434165456</v>
      </c>
      <c r="J84" s="166" t="n">
        <f aca="false">INTRA_VL!J84+EXPT_VL!J84+EXPV_RM!R84</f>
        <v>11427.2594999674</v>
      </c>
      <c r="K84" s="167" t="n">
        <v>66512.7098478588</v>
      </c>
      <c r="L84" s="170" t="n">
        <f aca="false">SUM(C84:K84)</f>
        <v>146401.177241241</v>
      </c>
      <c r="M84" s="171" t="n">
        <f aca="false">(L84-L80)/L80</f>
        <v>0.0214852274766045</v>
      </c>
    </row>
    <row r="85" customFormat="false" ht="12.75" hidden="false" customHeight="false" outlineLevel="0" collapsed="false">
      <c r="B85" s="161" t="str">
        <f aca="false">EXPT_TN!B85</f>
        <v>2014:4</v>
      </c>
      <c r="C85" s="169" t="n">
        <f aca="false">INTRA_VL!C85+EXPT_VL!C85+EXPV_RM!C85</f>
        <v>17231.1148759942</v>
      </c>
      <c r="D85" s="169" t="n">
        <f aca="false">INTRA_VL!D85+EXPT_VL!D85+EXPV_RM!I85</f>
        <v>10740.1275689743</v>
      </c>
      <c r="E85" s="169" t="n">
        <f aca="false">INTRA_VL!E85+EXPT_VL!E85+EXPV_RM!J85</f>
        <v>6089.09558114381</v>
      </c>
      <c r="F85" s="169" t="n">
        <f aca="false">INTRA_VL!F85+EXPT_VL!F85+EXPV_RM!L85</f>
        <v>15359.6117939122</v>
      </c>
      <c r="G85" s="169" t="n">
        <f aca="false">INTRA_VL!G85+EXPT_VL!G85+EXPV_RM!M85</f>
        <v>1739.1847423495</v>
      </c>
      <c r="H85" s="169" t="n">
        <f aca="false">INTRA_VL!H85+EXPT_VL!H85+EXPV_RM!O85</f>
        <v>12436.1780067952</v>
      </c>
      <c r="I85" s="166" t="n">
        <f aca="false">INTRA_VL!I85+EXPT_VL!I85+EXPV_RM!Q85</f>
        <v>4529.14350808014</v>
      </c>
      <c r="J85" s="166" t="n">
        <f aca="false">INTRA_VL!J85+EXPT_VL!J85+EXPV_RM!R85</f>
        <v>11582.6144435785</v>
      </c>
      <c r="K85" s="167" t="n">
        <v>66261.6127120837</v>
      </c>
      <c r="L85" s="170" t="n">
        <f aca="false">SUM(C85:K85)</f>
        <v>145968.683232912</v>
      </c>
      <c r="M85" s="171" t="n">
        <f aca="false">(L85-L81)/L81</f>
        <v>0.0323375331230704</v>
      </c>
    </row>
    <row r="86" customFormat="false" ht="12.75" hidden="false" customHeight="false" outlineLevel="0" collapsed="false">
      <c r="B86" s="161" t="str">
        <f aca="false">EXPT_TN!B86</f>
        <v>2015:1</v>
      </c>
      <c r="C86" s="162" t="n">
        <f aca="false">INTRA_VL!C86+EXPT_VL!C86+EXPV_RM!C86</f>
        <v>16639.1042139498</v>
      </c>
      <c r="D86" s="162" t="n">
        <f aca="false">INTRA_VL!D86+EXPT_VL!D86+EXPV_RM!I86</f>
        <v>10197.0396060613</v>
      </c>
      <c r="E86" s="162" t="n">
        <f aca="false">INTRA_VL!E86+EXPT_VL!E86+EXPV_RM!J86</f>
        <v>5885.45009317022</v>
      </c>
      <c r="F86" s="162" t="n">
        <f aca="false">INTRA_VL!F86+EXPT_VL!F86+EXPV_RM!L86</f>
        <v>15582.380760297</v>
      </c>
      <c r="G86" s="162" t="n">
        <f aca="false">INTRA_VL!G86+EXPT_VL!G86+EXPV_RM!M86</f>
        <v>1735.86643812627</v>
      </c>
      <c r="H86" s="162" t="n">
        <f aca="false">INTRA_VL!H86+EXPT_VL!H86+EXPV_RM!O86</f>
        <v>13559.0387215415</v>
      </c>
      <c r="I86" s="163" t="n">
        <f aca="false">INTRA_VL!I86+EXPT_VL!I86+EXPV_RM!Q86</f>
        <v>4744.99530172028</v>
      </c>
      <c r="J86" s="163" t="n">
        <f aca="false">INTRA_VL!J86+EXPT_VL!J86+EXPV_RM!R86</f>
        <v>11281.9754147527</v>
      </c>
      <c r="K86" s="155" t="n">
        <v>66147.8320174525</v>
      </c>
      <c r="L86" s="164" t="n">
        <f aca="false">SUM(C86:K86)</f>
        <v>145773.682567072</v>
      </c>
      <c r="M86" s="165" t="n">
        <f aca="false">(L86-L82)/L82</f>
        <v>0.044748635725851</v>
      </c>
    </row>
    <row r="87" customFormat="false" ht="12.75" hidden="false" customHeight="false" outlineLevel="0" collapsed="false">
      <c r="B87" s="161" t="str">
        <f aca="false">EXPT_TN!B87</f>
        <v>2015:2</v>
      </c>
      <c r="C87" s="162" t="n">
        <f aca="false">INTRA_VL!C87+EXPT_VL!C87+EXPV_RM!C87</f>
        <v>16827.382034735</v>
      </c>
      <c r="D87" s="162" t="n">
        <f aca="false">INTRA_VL!D87+EXPT_VL!D87+EXPV_RM!I87</f>
        <v>10237.1872597881</v>
      </c>
      <c r="E87" s="162" t="n">
        <f aca="false">INTRA_VL!E87+EXPT_VL!E87+EXPV_RM!J87</f>
        <v>5752.60811229802</v>
      </c>
      <c r="F87" s="162" t="n">
        <f aca="false">INTRA_VL!F87+EXPT_VL!F87+EXPV_RM!L87</f>
        <v>15651.1965782837</v>
      </c>
      <c r="G87" s="162" t="n">
        <f aca="false">INTRA_VL!G87+EXPT_VL!G87+EXPV_RM!M87</f>
        <v>1807.12292181198</v>
      </c>
      <c r="H87" s="162" t="n">
        <f aca="false">INTRA_VL!H87+EXPT_VL!H87+EXPV_RM!O87</f>
        <v>13466.0384829348</v>
      </c>
      <c r="I87" s="163" t="n">
        <f aca="false">INTRA_VL!I87+EXPT_VL!I87+EXPV_RM!Q87</f>
        <v>5031.28534001171</v>
      </c>
      <c r="J87" s="163" t="n">
        <f aca="false">INTRA_VL!J87+EXPT_VL!J87+EXPV_RM!R87</f>
        <v>11768.8977974878</v>
      </c>
      <c r="K87" s="155" t="n">
        <v>67479.3520859441</v>
      </c>
      <c r="L87" s="164" t="n">
        <f aca="false">SUM(C87:K87)</f>
        <v>148021.070613295</v>
      </c>
      <c r="M87" s="165" t="n">
        <f aca="false">(L87-L83)/L83</f>
        <v>0.0372269373925581</v>
      </c>
    </row>
    <row r="88" customFormat="false" ht="12.75" hidden="false" customHeight="false" outlineLevel="0" collapsed="false">
      <c r="B88" s="161" t="str">
        <f aca="false">EXPT_TN!B88</f>
        <v>2015:3</v>
      </c>
      <c r="C88" s="162" t="n">
        <f aca="false">INTRA_VL!C88+EXPT_VL!C88+EXPV_RM!C88</f>
        <v>16785.2414138867</v>
      </c>
      <c r="D88" s="162" t="n">
        <f aca="false">INTRA_VL!D88+EXPT_VL!D88+EXPV_RM!I88</f>
        <v>10828.4561641216</v>
      </c>
      <c r="E88" s="162" t="n">
        <f aca="false">INTRA_VL!E88+EXPT_VL!E88+EXPV_RM!J88</f>
        <v>6335.112464213</v>
      </c>
      <c r="F88" s="162" t="n">
        <f aca="false">INTRA_VL!F88+EXPT_VL!F88+EXPV_RM!L88</f>
        <v>16416.7648911829</v>
      </c>
      <c r="G88" s="162" t="n">
        <f aca="false">INTRA_VL!G88+EXPT_VL!G88+EXPV_RM!M88</f>
        <v>1748.46022095578</v>
      </c>
      <c r="H88" s="162" t="n">
        <f aca="false">INTRA_VL!H88+EXPT_VL!H88+EXPV_RM!O88</f>
        <v>13405.0844992525</v>
      </c>
      <c r="I88" s="163" t="n">
        <f aca="false">INTRA_VL!I88+EXPT_VL!I88+EXPV_RM!Q88</f>
        <v>4525.2771246138</v>
      </c>
      <c r="J88" s="163" t="n">
        <f aca="false">INTRA_VL!J88+EXPT_VL!J88+EXPV_RM!R88</f>
        <v>11661.9967816922</v>
      </c>
      <c r="K88" s="155" t="n">
        <v>68264.2803337336</v>
      </c>
      <c r="L88" s="164" t="n">
        <f aca="false">SUM(C88:K88)</f>
        <v>149970.673893652</v>
      </c>
      <c r="M88" s="165" t="n">
        <f aca="false">(L88-L84)/L84</f>
        <v>0.0243816116760375</v>
      </c>
    </row>
    <row r="89" customFormat="false" ht="12.75" hidden="false" customHeight="false" outlineLevel="0" collapsed="false">
      <c r="B89" s="161" t="str">
        <f aca="false">EXPT_TN!B89</f>
        <v>2015:4</v>
      </c>
      <c r="C89" s="162" t="n">
        <f aca="false">INTRA_VL!C89+EXPT_VL!C89+EXPV_RM!C89</f>
        <v>16870.6033343865</v>
      </c>
      <c r="D89" s="162" t="n">
        <f aca="false">INTRA_VL!D89+EXPT_VL!D89+EXPV_RM!I89</f>
        <v>11286.1745623386</v>
      </c>
      <c r="E89" s="162" t="n">
        <f aca="false">INTRA_VL!E89+EXPT_VL!E89+EXPV_RM!J89</f>
        <v>6234.27913296702</v>
      </c>
      <c r="F89" s="162" t="n">
        <f aca="false">INTRA_VL!F89+EXPT_VL!F89+EXPV_RM!L89</f>
        <v>16497.5780056489</v>
      </c>
      <c r="G89" s="162" t="n">
        <f aca="false">INTRA_VL!G89+EXPT_VL!G89+EXPV_RM!M89</f>
        <v>1795.35356693399</v>
      </c>
      <c r="H89" s="162" t="n">
        <f aca="false">INTRA_VL!H89+EXPT_VL!H89+EXPV_RM!O89</f>
        <v>13297.8395496737</v>
      </c>
      <c r="I89" s="163" t="n">
        <f aca="false">INTRA_VL!I89+EXPT_VL!I89+EXPV_RM!Q89</f>
        <v>4763.16429463414</v>
      </c>
      <c r="J89" s="163" t="n">
        <f aca="false">INTRA_VL!J89+EXPT_VL!J89+EXPV_RM!R89</f>
        <v>11501.6710360385</v>
      </c>
      <c r="K89" s="155" t="n">
        <v>67511.1388339444</v>
      </c>
      <c r="L89" s="164" t="n">
        <f aca="false">SUM(C89:K89)</f>
        <v>149757.802316566</v>
      </c>
      <c r="M89" s="165" t="n">
        <f aca="false">(L89-L85)/L85</f>
        <v>0.02595843847963</v>
      </c>
    </row>
    <row r="90" customFormat="false" ht="12.75" hidden="false" customHeight="false" outlineLevel="0" collapsed="false">
      <c r="B90" s="161" t="str">
        <f aca="false">EXPT_TN!B90</f>
        <v>2016:1</v>
      </c>
      <c r="C90" s="169" t="n">
        <f aca="false">INTRA_VL!C90+EXPT_VL!C90+EXPV_RM!C90</f>
        <v>16293.9638309443</v>
      </c>
      <c r="D90" s="169" t="n">
        <f aca="false">INTRA_VL!D90+EXPT_VL!D90+EXPV_RM!I90</f>
        <v>10673.0555922323</v>
      </c>
      <c r="E90" s="169" t="n">
        <f aca="false">INTRA_VL!E90+EXPT_VL!E90+EXPV_RM!J90</f>
        <v>5531.38214989918</v>
      </c>
      <c r="F90" s="169" t="n">
        <f aca="false">INTRA_VL!F90+EXPT_VL!F90+EXPV_RM!L90</f>
        <v>15576.9808877976</v>
      </c>
      <c r="G90" s="169" t="n">
        <f aca="false">INTRA_VL!G90+EXPT_VL!G90+EXPV_RM!M90</f>
        <v>1751.59616374804</v>
      </c>
      <c r="H90" s="169" t="n">
        <f aca="false">INTRA_VL!H90+EXPT_VL!H90+EXPV_RM!O90</f>
        <v>13100.5074391218</v>
      </c>
      <c r="I90" s="166" t="n">
        <f aca="false">INTRA_VL!I90+EXPT_VL!I90+EXPV_RM!Q90</f>
        <v>4439.37782293495</v>
      </c>
      <c r="J90" s="166" t="n">
        <f aca="false">INTRA_VL!J90+EXPT_VL!J90+EXPV_RM!R90</f>
        <v>11008.6998781573</v>
      </c>
      <c r="K90" s="167" t="n">
        <v>64711.4552643598</v>
      </c>
      <c r="L90" s="170" t="n">
        <f aca="false">SUM(C90:K90)</f>
        <v>143087.019029195</v>
      </c>
      <c r="M90" s="171" t="n">
        <f aca="false">(L90-L86)/L86</f>
        <v>-0.0184303743348197</v>
      </c>
    </row>
    <row r="91" customFormat="false" ht="12.75" hidden="false" customHeight="false" outlineLevel="0" collapsed="false">
      <c r="B91" s="161" t="str">
        <f aca="false">EXPT_TN!B91</f>
        <v>2016:2</v>
      </c>
      <c r="C91" s="169" t="n">
        <f aca="false">INTRA_VL!C91+EXPT_VL!C91+EXPV_RM!C91</f>
        <v>16728.8759682335</v>
      </c>
      <c r="D91" s="169" t="n">
        <f aca="false">INTRA_VL!D91+EXPT_VL!D91+EXPV_RM!I91</f>
        <v>11111.0061809116</v>
      </c>
      <c r="E91" s="169" t="n">
        <f aca="false">INTRA_VL!E91+EXPT_VL!E91+EXPV_RM!J91</f>
        <v>5855.15771579094</v>
      </c>
      <c r="F91" s="169" t="n">
        <f aca="false">INTRA_VL!F91+EXPT_VL!F91+EXPV_RM!L91</f>
        <v>16219.7222470938</v>
      </c>
      <c r="G91" s="169" t="n">
        <f aca="false">INTRA_VL!G91+EXPT_VL!G91+EXPV_RM!M91</f>
        <v>1968.55224707039</v>
      </c>
      <c r="H91" s="169" t="n">
        <f aca="false">INTRA_VL!H91+EXPT_VL!H91+EXPV_RM!O91</f>
        <v>12929.6287432923</v>
      </c>
      <c r="I91" s="166" t="n">
        <f aca="false">INTRA_VL!I91+EXPT_VL!I91+EXPV_RM!Q91</f>
        <v>4821.82655331483</v>
      </c>
      <c r="J91" s="166" t="n">
        <f aca="false">INTRA_VL!J91+EXPT_VL!J91+EXPV_RM!R91</f>
        <v>11467.094367339</v>
      </c>
      <c r="K91" s="167" t="n">
        <v>67396.231138386</v>
      </c>
      <c r="L91" s="170" t="n">
        <f aca="false">SUM(C91:K91)</f>
        <v>148498.095161432</v>
      </c>
      <c r="M91" s="171" t="n">
        <f aca="false">(L91-L87)/L87</f>
        <v>0.00322268002900467</v>
      </c>
    </row>
    <row r="92" customFormat="false" ht="12.75" hidden="false" customHeight="false" outlineLevel="0" collapsed="false">
      <c r="B92" s="161" t="str">
        <f aca="false">EXPT_TN!B92</f>
        <v>2016:3</v>
      </c>
      <c r="C92" s="169" t="n">
        <f aca="false">INTRA_VL!C92+EXPT_VL!C92+EXPV_RM!C92</f>
        <v>17070.4158358717</v>
      </c>
      <c r="D92" s="169" t="n">
        <f aca="false">INTRA_VL!D92+EXPT_VL!D92+EXPV_RM!I92</f>
        <v>11177.6278376422</v>
      </c>
      <c r="E92" s="169" t="n">
        <f aca="false">INTRA_VL!E92+EXPT_VL!E92+EXPV_RM!J92</f>
        <v>6181.50583167431</v>
      </c>
      <c r="F92" s="169" t="n">
        <f aca="false">INTRA_VL!F92+EXPT_VL!F92+EXPV_RM!L92</f>
        <v>15699.9552643946</v>
      </c>
      <c r="G92" s="169" t="n">
        <f aca="false">INTRA_VL!G92+EXPT_VL!G92+EXPV_RM!M92</f>
        <v>1861.16214934689</v>
      </c>
      <c r="H92" s="169" t="n">
        <f aca="false">INTRA_VL!H92+EXPT_VL!H92+EXPV_RM!O92</f>
        <v>13776.3905891252</v>
      </c>
      <c r="I92" s="166" t="n">
        <f aca="false">INTRA_VL!I92+EXPT_VL!I92+EXPV_RM!Q92</f>
        <v>4400.87812113369</v>
      </c>
      <c r="J92" s="166" t="n">
        <f aca="false">INTRA_VL!J92+EXPT_VL!J92+EXPV_RM!R92</f>
        <v>11648.2808699204</v>
      </c>
      <c r="K92" s="167" t="n">
        <v>67371.187583515</v>
      </c>
      <c r="L92" s="170" t="n">
        <f aca="false">SUM(C92:K92)</f>
        <v>149187.404082624</v>
      </c>
      <c r="M92" s="171" t="n">
        <f aca="false">(L92-L88)/L88</f>
        <v>-0.0052228198399875</v>
      </c>
    </row>
    <row r="93" customFormat="false" ht="12.75" hidden="false" customHeight="false" outlineLevel="0" collapsed="false">
      <c r="B93" s="161" t="str">
        <f aca="false">EXPT_TN!B93</f>
        <v>2016:4</v>
      </c>
      <c r="C93" s="169" t="n">
        <f aca="false">INTRA_VL!C93+EXPT_VL!C93+EXPV_RM!C93</f>
        <v>18024.2484554594</v>
      </c>
      <c r="D93" s="169" t="n">
        <f aca="false">INTRA_VL!D93+EXPT_VL!D93+EXPV_RM!I93</f>
        <v>11079.9558442833</v>
      </c>
      <c r="E93" s="169" t="n">
        <f aca="false">INTRA_VL!E93+EXPT_VL!E93+EXPV_RM!J93</f>
        <v>6350.26870574407</v>
      </c>
      <c r="F93" s="169" t="n">
        <f aca="false">INTRA_VL!F93+EXPT_VL!F93+EXPV_RM!L93</f>
        <v>16044.1062499905</v>
      </c>
      <c r="G93" s="169" t="n">
        <f aca="false">INTRA_VL!G93+EXPT_VL!G93+EXPV_RM!M93</f>
        <v>1797.82777018215</v>
      </c>
      <c r="H93" s="169" t="n">
        <f aca="false">INTRA_VL!H93+EXPT_VL!H93+EXPV_RM!O93</f>
        <v>14323.0984522466</v>
      </c>
      <c r="I93" s="166" t="n">
        <f aca="false">INTRA_VL!I93+EXPT_VL!I93+EXPV_RM!Q93</f>
        <v>5304.15069663755</v>
      </c>
      <c r="J93" s="166" t="n">
        <f aca="false">INTRA_VL!J93+EXPT_VL!J93+EXPV_RM!R93</f>
        <v>11454.0275267387</v>
      </c>
      <c r="K93" s="167" t="n">
        <v>68741.9604305268</v>
      </c>
      <c r="L93" s="170" t="n">
        <f aca="false">SUM(C93:K93)</f>
        <v>153119.644131809</v>
      </c>
      <c r="M93" s="171" t="n">
        <f aca="false">(L93-L89)/L89</f>
        <v>0.0224485253071276</v>
      </c>
    </row>
    <row r="95" customFormat="false" ht="12.75" hidden="false" customHeight="false" outlineLevel="0" collapsed="false">
      <c r="A95" s="174" t="s">
        <v>156</v>
      </c>
    </row>
    <row r="96" customFormat="false" ht="12.75" hidden="false" customHeight="false" outlineLevel="0" collapsed="false">
      <c r="A96" s="174"/>
      <c r="B96" s="161" t="str">
        <f aca="false">EXPT_TN!B96</f>
        <v>2017:1</v>
      </c>
      <c r="C96" s="162" t="n">
        <f aca="false">INTRA_VL!C96+EXPT_VL!C96+EXPV_RM!C96</f>
        <v>18601.4915602447</v>
      </c>
      <c r="D96" s="162" t="n">
        <f aca="false">INTRA_VL!D96+EXPT_VL!D96+EXPV_RM!I96</f>
        <v>11233.7324638385</v>
      </c>
      <c r="E96" s="162" t="n">
        <f aca="false">INTRA_VL!E96+EXPT_VL!E96+EXPV_RM!J96</f>
        <v>6827.39796212506</v>
      </c>
      <c r="F96" s="162" t="n">
        <f aca="false">INTRA_VL!F96+EXPT_VL!F96+EXPV_RM!L96</f>
        <v>16924.0116817969</v>
      </c>
      <c r="G96" s="162" t="n">
        <f aca="false">INTRA_VL!G96+EXPT_VL!G96+EXPV_RM!M96</f>
        <v>1869.58296949186</v>
      </c>
      <c r="H96" s="162" t="n">
        <f aca="false">INTRA_VL!H96+EXPT_VL!H96+EXPV_RM!O96</f>
        <v>14099.1433741858</v>
      </c>
      <c r="I96" s="163" t="n">
        <f aca="false">INTRA_VL!I96+EXPT_VL!I96+EXPV_RM!Q96</f>
        <v>5171.49103271365</v>
      </c>
      <c r="J96" s="163" t="n">
        <f aca="false">INTRA_VL!J96+EXPT_VL!J96+EXPV_RM!R96</f>
        <v>12221.5087155902</v>
      </c>
      <c r="K96" s="155" t="n">
        <v>70935.4274484618</v>
      </c>
      <c r="L96" s="164" t="n">
        <f aca="false">SUM(C96:K96)</f>
        <v>157883.787208449</v>
      </c>
      <c r="M96" s="165" t="n">
        <f aca="false">(L96-L90)/L90</f>
        <v>0.103410975220849</v>
      </c>
    </row>
    <row r="97" customFormat="false" ht="12.75" hidden="false" customHeight="false" outlineLevel="0" collapsed="false">
      <c r="A97" s="174"/>
      <c r="B97" s="161" t="str">
        <f aca="false">EXPT_TN!B97</f>
        <v>2017:2</v>
      </c>
      <c r="C97" s="162" t="n">
        <f aca="false">INTRA_VL!C97+EXPT_VL!C97+EXPV_RM!C97</f>
        <v>17924.3500798241</v>
      </c>
      <c r="D97" s="162" t="n">
        <f aca="false">INTRA_VL!D97+EXPT_VL!D97+EXPV_RM!I97</f>
        <v>11348.4726572201</v>
      </c>
      <c r="E97" s="162" t="n">
        <f aca="false">INTRA_VL!E97+EXPT_VL!E97+EXPV_RM!J97</f>
        <v>6672.37196404962</v>
      </c>
      <c r="F97" s="162" t="n">
        <f aca="false">INTRA_VL!F97+EXPT_VL!F97+EXPV_RM!L97</f>
        <v>16669.498085268</v>
      </c>
      <c r="G97" s="162" t="n">
        <f aca="false">INTRA_VL!G97+EXPT_VL!G97+EXPV_RM!M97</f>
        <v>2090.20237776212</v>
      </c>
      <c r="H97" s="162" t="n">
        <f aca="false">INTRA_VL!H97+EXPT_VL!H97+EXPV_RM!O97</f>
        <v>14141.6769717852</v>
      </c>
      <c r="I97" s="163" t="n">
        <f aca="false">INTRA_VL!I97+EXPT_VL!I97+EXPV_RM!Q97</f>
        <v>4074.47805139081</v>
      </c>
      <c r="J97" s="163" t="n">
        <f aca="false">INTRA_VL!J97+EXPT_VL!J97+EXPV_RM!R97</f>
        <v>12212.017960311</v>
      </c>
      <c r="K97" s="155" t="n">
        <v>70734.0817712622</v>
      </c>
      <c r="L97" s="164" t="n">
        <f aca="false">SUM(C97:K97)</f>
        <v>155867.149918873</v>
      </c>
      <c r="M97" s="165" t="n">
        <f aca="false">(L97-L91)/L91</f>
        <v>0.0496239008953602</v>
      </c>
    </row>
    <row r="98" customFormat="false" ht="12.75" hidden="false" customHeight="false" outlineLevel="0" collapsed="false">
      <c r="A98" s="174"/>
      <c r="B98" s="161" t="str">
        <f aca="false">EXPT_TN!B98</f>
        <v>2017:3</v>
      </c>
      <c r="C98" s="162" t="n">
        <f aca="false">INTRA_VL!C98+EXPT_VL!C98+EXPV_RM!C98</f>
        <v>18372.8104141006</v>
      </c>
      <c r="D98" s="162" t="n">
        <f aca="false">INTRA_VL!D98+EXPT_VL!D98+EXPV_RM!I98</f>
        <v>11455.5258330633</v>
      </c>
      <c r="E98" s="162" t="n">
        <f aca="false">INTRA_VL!E98+EXPT_VL!E98+EXPV_RM!J98</f>
        <v>6983.92876545823</v>
      </c>
      <c r="F98" s="162" t="n">
        <f aca="false">INTRA_VL!F98+EXPT_VL!F98+EXPV_RM!L98</f>
        <v>16539.8421592912</v>
      </c>
      <c r="G98" s="162" t="n">
        <f aca="false">INTRA_VL!G98+EXPT_VL!G98+EXPV_RM!M98</f>
        <v>2162.45571344525</v>
      </c>
      <c r="H98" s="162" t="n">
        <f aca="false">INTRA_VL!H98+EXPT_VL!H98+EXPV_RM!O98</f>
        <v>14708.4326207105</v>
      </c>
      <c r="I98" s="163" t="n">
        <f aca="false">INTRA_VL!I98+EXPT_VL!I98+EXPV_RM!Q98</f>
        <v>4208.95208120212</v>
      </c>
      <c r="J98" s="163" t="n">
        <f aca="false">INTRA_VL!J98+EXPT_VL!J98+EXPV_RM!R98</f>
        <v>11985.6491193973</v>
      </c>
      <c r="K98" s="155" t="n">
        <v>70246.9456636385</v>
      </c>
      <c r="L98" s="164" t="n">
        <f aca="false">SUM(C98:K98)</f>
        <v>156664.542370307</v>
      </c>
      <c r="M98" s="165" t="n">
        <f aca="false">(L98-L92)/L92</f>
        <v>0.0501190990865556</v>
      </c>
    </row>
    <row r="99" customFormat="false" ht="12.75" hidden="false" customHeight="false" outlineLevel="0" collapsed="false">
      <c r="A99" s="174"/>
      <c r="B99" s="161" t="str">
        <f aca="false">EXPT_TN!B99</f>
        <v>2017:4</v>
      </c>
      <c r="C99" s="162" t="n">
        <f aca="false">INTRA_VL!C99+EXPT_VL!C99+EXPV_RM!C99</f>
        <v>19685.657121701</v>
      </c>
      <c r="D99" s="162" t="n">
        <f aca="false">INTRA_VL!D99+EXPT_VL!D99+EXPV_RM!I99</f>
        <v>11091.6651257718</v>
      </c>
      <c r="E99" s="162" t="n">
        <f aca="false">INTRA_VL!E99+EXPT_VL!E99+EXPV_RM!J99</f>
        <v>7157.28880898081</v>
      </c>
      <c r="F99" s="162" t="n">
        <f aca="false">INTRA_VL!F99+EXPT_VL!F99+EXPV_RM!L99</f>
        <v>17342.1750939642</v>
      </c>
      <c r="G99" s="162" t="n">
        <f aca="false">INTRA_VL!G99+EXPT_VL!G99+EXPV_RM!M99</f>
        <v>2054.03566570061</v>
      </c>
      <c r="H99" s="162" t="n">
        <f aca="false">INTRA_VL!H99+EXPT_VL!H99+EXPV_RM!O99</f>
        <v>14168.5321242577</v>
      </c>
      <c r="I99" s="163" t="n">
        <f aca="false">INTRA_VL!I99+EXPT_VL!I99+EXPV_RM!Q99</f>
        <v>4727.83723014506</v>
      </c>
      <c r="J99" s="163" t="n">
        <f aca="false">INTRA_VL!J99+EXPT_VL!J99+EXPV_RM!R99</f>
        <v>13189.0421016371</v>
      </c>
      <c r="K99" s="155" t="n">
        <v>75177.1156776475</v>
      </c>
      <c r="L99" s="164" t="n">
        <f aca="false">SUM(C99:K99)</f>
        <v>164593.348949806</v>
      </c>
      <c r="M99" s="165" t="n">
        <f aca="false">(L99-L93)/L93</f>
        <v>0.0749329381155041</v>
      </c>
    </row>
    <row r="100" customFormat="false" ht="12.75" hidden="false" customHeight="false" outlineLevel="0" collapsed="false">
      <c r="A100" s="174"/>
      <c r="B100" s="161" t="str">
        <f aca="false">EXPT_TN!B100</f>
        <v>2018:1</v>
      </c>
      <c r="C100" s="169" t="n">
        <f aca="false">INTRA_VL!C100+EXPT_VL!C100+EXPV_RM!C100</f>
        <v>18925.7757263843</v>
      </c>
      <c r="D100" s="169" t="n">
        <f aca="false">INTRA_VL!D100+EXPT_VL!D100+EXPV_RM!I100</f>
        <v>10824.9879680997</v>
      </c>
      <c r="E100" s="169" t="n">
        <f aca="false">INTRA_VL!E100+EXPT_VL!E100+EXPV_RM!J100</f>
        <v>6893.53538501599</v>
      </c>
      <c r="F100" s="169" t="n">
        <f aca="false">INTRA_VL!F100+EXPT_VL!F100+EXPV_RM!L100</f>
        <v>17548.9675247921</v>
      </c>
      <c r="G100" s="169" t="n">
        <f aca="false">INTRA_VL!G100+EXPT_VL!G100+EXPV_RM!M100</f>
        <v>2176.19707136011</v>
      </c>
      <c r="H100" s="169" t="n">
        <f aca="false">INTRA_VL!H100+EXPT_VL!H100+EXPV_RM!O100</f>
        <v>14143.830013676</v>
      </c>
      <c r="I100" s="166" t="n">
        <f aca="false">INTRA_VL!I100+EXPT_VL!I100+EXPV_RM!Q100</f>
        <v>4916.57056101357</v>
      </c>
      <c r="J100" s="166" t="n">
        <f aca="false">INTRA_VL!J100+EXPT_VL!J100+EXPV_RM!R100</f>
        <v>12753.1256508711</v>
      </c>
      <c r="K100" s="167" t="n">
        <v>73572.6445184857</v>
      </c>
      <c r="L100" s="170" t="n">
        <f aca="false">SUM(C100:K100)</f>
        <v>161755.634419699</v>
      </c>
      <c r="M100" s="171" t="n">
        <f aca="false">(L100-L96)/L96</f>
        <v>0.0245233996454507</v>
      </c>
    </row>
    <row r="101" customFormat="false" ht="12.75" hidden="false" customHeight="false" outlineLevel="0" collapsed="false">
      <c r="A101" s="174"/>
      <c r="B101" s="161" t="str">
        <f aca="false">EXPT_TN!B101</f>
        <v>2018:2</v>
      </c>
      <c r="C101" s="169" t="n">
        <f aca="false">INTRA_VL!C101+EXPT_VL!C101+EXPV_RM!C101</f>
        <v>19754.7259152239</v>
      </c>
      <c r="D101" s="169" t="n">
        <f aca="false">INTRA_VL!D101+EXPT_VL!D101+EXPV_RM!I101</f>
        <v>11258.2965056536</v>
      </c>
      <c r="E101" s="169" t="n">
        <f aca="false">INTRA_VL!E101+EXPT_VL!E101+EXPV_RM!J101</f>
        <v>7378.23944219235</v>
      </c>
      <c r="F101" s="169" t="n">
        <f aca="false">INTRA_VL!F101+EXPT_VL!F101+EXPV_RM!L101</f>
        <v>17555.645222822</v>
      </c>
      <c r="G101" s="169" t="n">
        <f aca="false">INTRA_VL!G101+EXPT_VL!G101+EXPV_RM!M101</f>
        <v>2191.75419509147</v>
      </c>
      <c r="H101" s="169" t="n">
        <f aca="false">INTRA_VL!H101+EXPT_VL!H101+EXPV_RM!O101</f>
        <v>13920.6647158711</v>
      </c>
      <c r="I101" s="166" t="n">
        <f aca="false">INTRA_VL!I101+EXPT_VL!I101+EXPV_RM!Q101</f>
        <v>4974.16419375447</v>
      </c>
      <c r="J101" s="166" t="n">
        <f aca="false">INTRA_VL!J101+EXPT_VL!J101+EXPV_RM!R101</f>
        <v>12827.0722044294</v>
      </c>
      <c r="K101" s="167" t="n">
        <v>75002.9270536229</v>
      </c>
      <c r="L101" s="170" t="n">
        <f aca="false">SUM(C101:K101)</f>
        <v>164863.489448661</v>
      </c>
      <c r="M101" s="171" t="n">
        <f aca="false">(L101-L97)/L97</f>
        <v>0.0577179959630392</v>
      </c>
    </row>
    <row r="102" customFormat="false" ht="12.75" hidden="false" customHeight="false" outlineLevel="0" collapsed="false">
      <c r="A102" s="174"/>
      <c r="B102" s="161" t="str">
        <f aca="false">EXPT_TN!B102</f>
        <v>2018:3</v>
      </c>
      <c r="C102" s="169" t="n">
        <f aca="false">INTRA_VL!C102+EXPT_VL!C102+EXPV_RM!C102</f>
        <v>19842.5870020097</v>
      </c>
      <c r="D102" s="169" t="n">
        <f aca="false">INTRA_VL!D102+EXPT_VL!D102+EXPV_RM!I102</f>
        <v>10787.4042754137</v>
      </c>
      <c r="E102" s="169" t="n">
        <f aca="false">INTRA_VL!E102+EXPT_VL!E102+EXPV_RM!J102</f>
        <v>7586.51328616212</v>
      </c>
      <c r="F102" s="169" t="n">
        <f aca="false">INTRA_VL!F102+EXPT_VL!F102+EXPV_RM!L102</f>
        <v>17583.1956905268</v>
      </c>
      <c r="G102" s="169" t="n">
        <f aca="false">INTRA_VL!G102+EXPT_VL!G102+EXPV_RM!M102</f>
        <v>2011.17507732913</v>
      </c>
      <c r="H102" s="169" t="n">
        <f aca="false">INTRA_VL!H102+EXPT_VL!H102+EXPV_RM!O102</f>
        <v>15635.7005991026</v>
      </c>
      <c r="I102" s="166" t="n">
        <f aca="false">INTRA_VL!I102+EXPT_VL!I102+EXPV_RM!Q102</f>
        <v>5512.93837345685</v>
      </c>
      <c r="J102" s="166" t="n">
        <f aca="false">INTRA_VL!J102+EXPT_VL!J102+EXPV_RM!R102</f>
        <v>13311.1984947501</v>
      </c>
      <c r="K102" s="167" t="n">
        <v>75127.1479826581</v>
      </c>
      <c r="L102" s="170" t="n">
        <f aca="false">SUM(C102:K102)</f>
        <v>167397.860781409</v>
      </c>
      <c r="M102" s="171" t="n">
        <f aca="false">(L102-L98)/L98</f>
        <v>0.068511472019826</v>
      </c>
    </row>
    <row r="103" customFormat="false" ht="12.75" hidden="false" customHeight="false" outlineLevel="0" collapsed="false">
      <c r="A103" s="174"/>
      <c r="B103" s="161" t="str">
        <f aca="false">EXPT_TN!B103</f>
        <v>2018:4</v>
      </c>
      <c r="C103" s="169" t="n">
        <f aca="false">INTRA_VL!C103+EXPT_VL!C103+EXPV_RM!C103</f>
        <v>19823.1928342327</v>
      </c>
      <c r="D103" s="169" t="n">
        <f aca="false">INTRA_VL!D103+EXPT_VL!D103+EXPV_RM!I103</f>
        <v>11334.6729763662</v>
      </c>
      <c r="E103" s="169" t="n">
        <f aca="false">INTRA_VL!E103+EXPT_VL!E103+EXPV_RM!J103</f>
        <v>7660.77910223464</v>
      </c>
      <c r="F103" s="169" t="n">
        <f aca="false">INTRA_VL!F103+EXPT_VL!F103+EXPV_RM!L103</f>
        <v>17522.8337284005</v>
      </c>
      <c r="G103" s="169" t="n">
        <f aca="false">INTRA_VL!G103+EXPT_VL!G103+EXPV_RM!M103</f>
        <v>2296.08371550852</v>
      </c>
      <c r="H103" s="169" t="n">
        <f aca="false">INTRA_VL!H103+EXPT_VL!H103+EXPV_RM!O103</f>
        <v>15586.2689597182</v>
      </c>
      <c r="I103" s="166" t="n">
        <f aca="false">INTRA_VL!I103+EXPT_VL!I103+EXPV_RM!Q103</f>
        <v>4725.26281993069</v>
      </c>
      <c r="J103" s="166" t="n">
        <f aca="false">INTRA_VL!J103+EXPT_VL!J103+EXPV_RM!R103</f>
        <v>12957.26569946</v>
      </c>
      <c r="K103" s="167" t="n">
        <v>76428.2179505635</v>
      </c>
      <c r="L103" s="170" t="n">
        <f aca="false">SUM(C103:K103)</f>
        <v>168334.577786415</v>
      </c>
      <c r="M103" s="171" t="n">
        <f aca="false">(L103-L99)/L99</f>
        <v>0.0227301337537643</v>
      </c>
    </row>
    <row r="104" customFormat="false" ht="12.75" hidden="false" customHeight="false" outlineLevel="0" collapsed="false">
      <c r="B104" s="161" t="s">
        <v>223</v>
      </c>
      <c r="C104" s="175" t="n">
        <f aca="false">INTRA_VL!C104+EXPT_VL!C104+EXPV_RM!C104</f>
        <v>20025.4574490223</v>
      </c>
      <c r="D104" s="175" t="n">
        <f aca="false">INTRA_VL!D104+EXPT_VL!D104+EXPV_RM!I104</f>
        <v>11135.905951845</v>
      </c>
      <c r="E104" s="175" t="n">
        <f aca="false">INTRA_VL!E104+EXPT_VL!E104+EXPV_RM!J104</f>
        <v>7339.62129420817</v>
      </c>
      <c r="F104" s="175" t="n">
        <f aca="false">INTRA_VL!F104+EXPT_VL!F104+EXPV_RM!L104</f>
        <v>17592.8586184595</v>
      </c>
      <c r="G104" s="175" t="n">
        <f aca="false">INTRA_VL!G104+EXPT_VL!G104+EXPV_RM!M104</f>
        <v>2088.54183216238</v>
      </c>
      <c r="H104" s="175" t="n">
        <f aca="false">INTRA_VL!H104+EXPT_VL!H104+EXPV_RM!O104</f>
        <v>14952.412613193</v>
      </c>
      <c r="I104" s="176" t="n">
        <f aca="false">INTRA_VL!I104+EXPT_VL!I104+EXPV_RM!Q104</f>
        <v>5095.41578588106</v>
      </c>
      <c r="J104" s="176" t="n">
        <f aca="false">INTRA_VL!J104+EXPT_VL!J104+EXPV_RM!R104</f>
        <v>13914.6127846296</v>
      </c>
      <c r="K104" s="177" t="n">
        <v>74163.0663548605</v>
      </c>
      <c r="L104" s="178" t="n">
        <f aca="false">SUM(C104:K104)</f>
        <v>166307.892684261</v>
      </c>
      <c r="M104" s="165" t="n">
        <f aca="false">(L104-L100)/L100</f>
        <v>0.0281428111045044</v>
      </c>
    </row>
  </sheetData>
  <mergeCells count="4">
    <mergeCell ref="L1:M2"/>
    <mergeCell ref="Y1:Z2"/>
    <mergeCell ref="O28:O29"/>
    <mergeCell ref="A95:A103"/>
  </mergeCells>
  <hyperlinks>
    <hyperlink ref="L1" location="Indice!A1" display="Índice"/>
    <hyperlink ref="Y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AP109"/>
  <sheetViews>
    <sheetView showFormulas="false" showGridLines="false" showRowColHeaders="false" showZeros="true" rightToLeft="false" tabSelected="false" showOutlineSymbols="true" defaultGridColor="true" view="normal" topLeftCell="A70" colorId="64" zoomScale="100" zoomScaleNormal="100" zoomScalePageLayoutView="100" workbookViewId="0">
      <selection pane="topLeft" activeCell="E101" activeCellId="0" sqref="E101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5" min="3" style="0" width="11.04"/>
    <col collapsed="false" customWidth="true" hidden="false" outlineLevel="0" max="6" min="6" style="0" width="11.27"/>
    <col collapsed="false" customWidth="true" hidden="false" outlineLevel="0" max="9" min="7" style="0" width="11.04"/>
    <col collapsed="false" customWidth="true" hidden="false" outlineLevel="0" max="10" min="10" style="0" width="12.98"/>
    <col collapsed="false" customWidth="true" hidden="false" outlineLevel="0" max="14" min="11" style="0" width="11.04"/>
    <col collapsed="false" customWidth="true" hidden="false" outlineLevel="0" max="15" min="15" style="0" width="16.12"/>
    <col collapsed="false" customWidth="true" hidden="false" outlineLevel="0" max="16" min="16" style="0" width="15.97"/>
    <col collapsed="false" customWidth="true" hidden="false" outlineLevel="0" max="18" min="17" style="0" width="11.04"/>
    <col collapsed="false" customWidth="false" hidden="false" outlineLevel="0" max="19" min="19" style="0" width="11.55"/>
    <col collapsed="false" customWidth="true" hidden="false" outlineLevel="0" max="20" min="20" style="0" width="16.4"/>
    <col collapsed="false" customWidth="true" hidden="false" outlineLevel="0" max="21" min="21" style="0" width="14.54"/>
    <col collapsed="false" customWidth="true" hidden="false" outlineLevel="0" max="25" min="22" style="0" width="11.04"/>
    <col collapsed="false" customWidth="true" hidden="false" outlineLevel="0" max="26" min="26" style="0" width="13.83"/>
    <col collapsed="false" customWidth="true" hidden="false" outlineLevel="0" max="1025" min="27" style="0" width="11.04"/>
  </cols>
  <sheetData>
    <row r="1" customFormat="false" ht="17.25" hidden="false" customHeight="true" outlineLevel="0" collapsed="false">
      <c r="B1" s="132" t="s">
        <v>274</v>
      </c>
      <c r="C1" s="28"/>
      <c r="D1" s="28"/>
      <c r="E1" s="28"/>
      <c r="I1" s="133" t="s">
        <v>0</v>
      </c>
      <c r="J1" s="133"/>
      <c r="L1" s="134" t="s">
        <v>113</v>
      </c>
      <c r="M1" s="134"/>
      <c r="X1" s="132" t="s">
        <v>275</v>
      </c>
      <c r="AA1" s="134" t="s">
        <v>113</v>
      </c>
      <c r="AB1" s="134"/>
      <c r="AD1" s="133" t="s">
        <v>0</v>
      </c>
      <c r="AE1" s="133"/>
    </row>
    <row r="2" customFormat="false" ht="15.75" hidden="false" customHeight="true" outlineLevel="0" collapsed="false">
      <c r="B2" s="211" t="s">
        <v>276</v>
      </c>
      <c r="C2" s="22"/>
      <c r="D2" s="22"/>
      <c r="E2" s="22"/>
      <c r="I2" s="133"/>
      <c r="J2" s="133"/>
      <c r="X2" s="211" t="s">
        <v>277</v>
      </c>
      <c r="AD2" s="133"/>
      <c r="AE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D3" s="22"/>
      <c r="X3" s="22" t="str">
        <f aca="false">EXPT_VL!$P$3</f>
        <v>Periodo:1995:1-2019:1</v>
      </c>
    </row>
    <row r="4" customFormat="false" ht="13.5" hidden="false" customHeight="false" outlineLevel="0" collapsed="false">
      <c r="B4" s="22" t="s">
        <v>119</v>
      </c>
      <c r="S4" s="110"/>
      <c r="X4" s="22" t="s">
        <v>119</v>
      </c>
    </row>
    <row r="5" customFormat="false" ht="26.25" hidden="false" customHeight="true" outlineLevel="0" collapsed="false">
      <c r="B5" s="212" t="s">
        <v>122</v>
      </c>
      <c r="C5" s="213" t="s">
        <v>39</v>
      </c>
      <c r="D5" s="213" t="s">
        <v>59</v>
      </c>
      <c r="E5" s="213" t="s">
        <v>278</v>
      </c>
      <c r="F5" s="213" t="s">
        <v>61</v>
      </c>
      <c r="G5" s="213" t="s">
        <v>63</v>
      </c>
      <c r="H5" s="213" t="s">
        <v>64</v>
      </c>
      <c r="I5" s="213" t="s">
        <v>65</v>
      </c>
      <c r="J5" s="213" t="s">
        <v>108</v>
      </c>
      <c r="K5" s="213" t="s">
        <v>67</v>
      </c>
      <c r="L5" s="213" t="s">
        <v>68</v>
      </c>
      <c r="M5" s="213" t="s">
        <v>69</v>
      </c>
      <c r="N5" s="213" t="s">
        <v>70</v>
      </c>
      <c r="O5" s="213" t="s">
        <v>71</v>
      </c>
      <c r="P5" s="213" t="s">
        <v>72</v>
      </c>
      <c r="Q5" s="213" t="s">
        <v>74</v>
      </c>
      <c r="R5" s="213" t="s">
        <v>75</v>
      </c>
      <c r="S5" s="214" t="s">
        <v>104</v>
      </c>
      <c r="T5" s="215" t="s">
        <v>279</v>
      </c>
      <c r="U5" s="216" t="s">
        <v>125</v>
      </c>
      <c r="X5" s="217" t="s">
        <v>126</v>
      </c>
      <c r="Y5" s="213" t="s">
        <v>39</v>
      </c>
      <c r="Z5" s="213" t="s">
        <v>59</v>
      </c>
      <c r="AA5" s="213" t="s">
        <v>278</v>
      </c>
      <c r="AB5" s="213" t="s">
        <v>61</v>
      </c>
      <c r="AC5" s="213" t="s">
        <v>63</v>
      </c>
      <c r="AD5" s="213" t="s">
        <v>64</v>
      </c>
      <c r="AE5" s="213" t="s">
        <v>65</v>
      </c>
      <c r="AF5" s="213" t="s">
        <v>108</v>
      </c>
      <c r="AG5" s="213" t="s">
        <v>67</v>
      </c>
      <c r="AH5" s="213" t="s">
        <v>68</v>
      </c>
      <c r="AI5" s="213" t="s">
        <v>69</v>
      </c>
      <c r="AJ5" s="213" t="s">
        <v>70</v>
      </c>
      <c r="AK5" s="213" t="s">
        <v>71</v>
      </c>
      <c r="AL5" s="213" t="s">
        <v>72</v>
      </c>
      <c r="AM5" s="213" t="s">
        <v>74</v>
      </c>
      <c r="AN5" s="213" t="s">
        <v>75</v>
      </c>
      <c r="AO5" s="214" t="s">
        <v>104</v>
      </c>
      <c r="AP5" s="216" t="s">
        <v>127</v>
      </c>
    </row>
    <row r="6" customFormat="false" ht="13.5" hidden="false" customHeight="false" outlineLevel="0" collapsed="false">
      <c r="B6" s="218" t="s">
        <v>128</v>
      </c>
      <c r="C6" s="219" t="n">
        <v>1614.8319</v>
      </c>
      <c r="D6" s="219" t="n">
        <v>1048.8993</v>
      </c>
      <c r="E6" s="219" t="n">
        <v>244.39861</v>
      </c>
      <c r="F6" s="219" t="n">
        <v>245.89344</v>
      </c>
      <c r="G6" s="219" t="n">
        <v>163.29557</v>
      </c>
      <c r="H6" s="219" t="n">
        <v>179.62411</v>
      </c>
      <c r="I6" s="219" t="n">
        <v>1073.1379</v>
      </c>
      <c r="J6" s="219" t="n">
        <v>247.06997</v>
      </c>
      <c r="K6" s="219" t="n">
        <v>4334.4183</v>
      </c>
      <c r="L6" s="219" t="n">
        <v>2414.4252</v>
      </c>
      <c r="M6" s="219" t="n">
        <v>90.326515</v>
      </c>
      <c r="N6" s="219" t="n">
        <v>836.44388</v>
      </c>
      <c r="O6" s="219" t="n">
        <v>1620.4356</v>
      </c>
      <c r="P6" s="219" t="n">
        <v>417.55262</v>
      </c>
      <c r="Q6" s="219" t="n">
        <v>725.66511</v>
      </c>
      <c r="R6" s="219" t="n">
        <v>1583.2016</v>
      </c>
      <c r="S6" s="220" t="n">
        <v>107.03041</v>
      </c>
      <c r="T6" s="221" t="n">
        <f aca="false">SUM(C6:S6)</f>
        <v>16946.650035</v>
      </c>
      <c r="U6" s="222"/>
      <c r="V6" s="181"/>
      <c r="X6" s="223" t="n">
        <v>1995</v>
      </c>
      <c r="Y6" s="224" t="n">
        <f aca="false">SUM(C6:C9)</f>
        <v>6267.8137</v>
      </c>
      <c r="Z6" s="224" t="n">
        <f aca="false">SUM(D6:D9)</f>
        <v>4145.53</v>
      </c>
      <c r="AA6" s="224" t="n">
        <f aca="false">SUM(E6:E9)</f>
        <v>1011.32611</v>
      </c>
      <c r="AB6" s="224" t="n">
        <f aca="false">SUM(F6:F9)</f>
        <v>652.09915</v>
      </c>
      <c r="AC6" s="224" t="n">
        <f aca="false">SUM(G6:G9)</f>
        <v>627.22167</v>
      </c>
      <c r="AD6" s="224" t="n">
        <f aca="false">SUM(H6:H9)</f>
        <v>837.06344</v>
      </c>
      <c r="AE6" s="224" t="n">
        <f aca="false">SUM(I6:I9)</f>
        <v>4297.3968</v>
      </c>
      <c r="AF6" s="224" t="n">
        <f aca="false">SUM(J6:J9)</f>
        <v>1009.43102</v>
      </c>
      <c r="AG6" s="224" t="n">
        <f aca="false">SUM(K6:K9)</f>
        <v>17999.93</v>
      </c>
      <c r="AH6" s="224" t="n">
        <f aca="false">SUM(L6:L9)</f>
        <v>9836.7058</v>
      </c>
      <c r="AI6" s="224" t="n">
        <f aca="false">SUM(M6:M9)</f>
        <v>370.184212</v>
      </c>
      <c r="AJ6" s="224" t="n">
        <f aca="false">SUM(N6:N9)</f>
        <v>3477.54472</v>
      </c>
      <c r="AK6" s="224" t="n">
        <f aca="false">SUM(O6:O9)</f>
        <v>6988.9256</v>
      </c>
      <c r="AL6" s="224" t="n">
        <f aca="false">SUM(P6:P9)</f>
        <v>1694.89239</v>
      </c>
      <c r="AM6" s="224" t="n">
        <f aca="false">SUM(Q6:Q9)</f>
        <v>2837.01576</v>
      </c>
      <c r="AN6" s="224" t="n">
        <f aca="false">SUM(R6:R9)</f>
        <v>6260.601</v>
      </c>
      <c r="AO6" s="224" t="n">
        <f aca="false">SUM(S6:S9)</f>
        <v>455.25834</v>
      </c>
      <c r="AP6" s="225" t="n">
        <f aca="false">SUM(T6:T9)</f>
        <v>68768.939712</v>
      </c>
    </row>
    <row r="7" customFormat="false" ht="12.75" hidden="false" customHeight="false" outlineLevel="0" collapsed="false">
      <c r="B7" s="223" t="s">
        <v>129</v>
      </c>
      <c r="C7" s="224" t="n">
        <v>1532.2067</v>
      </c>
      <c r="D7" s="224" t="n">
        <v>1032.2032</v>
      </c>
      <c r="E7" s="224" t="n">
        <v>259.97034</v>
      </c>
      <c r="F7" s="224" t="n">
        <v>136.5996</v>
      </c>
      <c r="G7" s="224" t="n">
        <v>156.66483</v>
      </c>
      <c r="H7" s="224" t="n">
        <v>213.02917</v>
      </c>
      <c r="I7" s="224" t="n">
        <v>1058.8557</v>
      </c>
      <c r="J7" s="224" t="n">
        <v>248.70316</v>
      </c>
      <c r="K7" s="224" t="n">
        <v>4374.1673</v>
      </c>
      <c r="L7" s="224" t="n">
        <v>2368.5512</v>
      </c>
      <c r="M7" s="224" t="n">
        <v>93.99954</v>
      </c>
      <c r="N7" s="224" t="n">
        <v>894.51212</v>
      </c>
      <c r="O7" s="224" t="n">
        <v>1645.578</v>
      </c>
      <c r="P7" s="224" t="n">
        <v>438.97772</v>
      </c>
      <c r="Q7" s="224" t="n">
        <v>678.93241</v>
      </c>
      <c r="R7" s="224" t="n">
        <v>1539.1801</v>
      </c>
      <c r="S7" s="226" t="n">
        <v>113.94455</v>
      </c>
      <c r="T7" s="221" t="n">
        <f aca="false">SUM(C7:S7)</f>
        <v>16786.07564</v>
      </c>
      <c r="U7" s="227"/>
      <c r="V7" s="181"/>
      <c r="X7" s="223" t="n">
        <v>1996</v>
      </c>
      <c r="Y7" s="224" t="n">
        <f aca="false">SUM(C10:C13)</f>
        <v>7051.3627</v>
      </c>
      <c r="Z7" s="224" t="n">
        <f aca="false">SUM(D10:D13)</f>
        <v>4427.2042</v>
      </c>
      <c r="AA7" s="224" t="n">
        <f aca="false">SUM(E10:E13)</f>
        <v>1156.15339</v>
      </c>
      <c r="AB7" s="224" t="n">
        <f aca="false">SUM(F10:F13)</f>
        <v>659.08094</v>
      </c>
      <c r="AC7" s="224" t="n">
        <f aca="false">SUM(G10:G13)</f>
        <v>614.30119</v>
      </c>
      <c r="AD7" s="224" t="n">
        <f aca="false">SUM(H10:H13)</f>
        <v>908.97209</v>
      </c>
      <c r="AE7" s="224" t="n">
        <f aca="false">SUM(I10:I13)</f>
        <v>4730.5933</v>
      </c>
      <c r="AF7" s="224" t="n">
        <f aca="false">SUM(J10:J13)</f>
        <v>1163.6385</v>
      </c>
      <c r="AG7" s="224" t="n">
        <f aca="false">SUM(K10:K13)</f>
        <v>21130.72</v>
      </c>
      <c r="AH7" s="224" t="n">
        <f aca="false">SUM(L10:L13)</f>
        <v>10874.2736</v>
      </c>
      <c r="AI7" s="224" t="n">
        <f aca="false">SUM(M10:M13)</f>
        <v>403.557822</v>
      </c>
      <c r="AJ7" s="224" t="n">
        <f aca="false">SUM(N10:N13)</f>
        <v>4249.18281</v>
      </c>
      <c r="AK7" s="224" t="n">
        <f aca="false">SUM(O10:O13)</f>
        <v>7884.5455</v>
      </c>
      <c r="AL7" s="224" t="n">
        <f aca="false">SUM(P10:P13)</f>
        <v>1916.13202</v>
      </c>
      <c r="AM7" s="224" t="n">
        <f aca="false">SUM(Q10:Q13)</f>
        <v>3018.18133</v>
      </c>
      <c r="AN7" s="224" t="n">
        <f aca="false">SUM(R10:R13)</f>
        <v>7192.7012</v>
      </c>
      <c r="AO7" s="224" t="n">
        <f aca="false">SUM(S10:S13)</f>
        <v>564.49161</v>
      </c>
      <c r="AP7" s="225" t="n">
        <f aca="false">SUM(T10:T13)</f>
        <v>77945.092202</v>
      </c>
    </row>
    <row r="8" customFormat="false" ht="12.75" hidden="false" customHeight="false" outlineLevel="0" collapsed="false">
      <c r="B8" s="223" t="s">
        <v>130</v>
      </c>
      <c r="C8" s="224" t="n">
        <v>1521.1649</v>
      </c>
      <c r="D8" s="224" t="n">
        <v>1011.8746</v>
      </c>
      <c r="E8" s="224" t="n">
        <v>231.42458</v>
      </c>
      <c r="F8" s="224" t="n">
        <v>118.61207</v>
      </c>
      <c r="G8" s="224" t="n">
        <v>150.09558</v>
      </c>
      <c r="H8" s="224" t="n">
        <v>217.8947</v>
      </c>
      <c r="I8" s="224" t="n">
        <v>1021.8702</v>
      </c>
      <c r="J8" s="224" t="n">
        <v>249.0058</v>
      </c>
      <c r="K8" s="224" t="n">
        <v>4503.2677</v>
      </c>
      <c r="L8" s="224" t="n">
        <v>2414.605</v>
      </c>
      <c r="M8" s="224" t="n">
        <v>94.106684</v>
      </c>
      <c r="N8" s="224" t="n">
        <v>865.36978</v>
      </c>
      <c r="O8" s="224" t="n">
        <v>1744.2395</v>
      </c>
      <c r="P8" s="224" t="n">
        <v>405.52997</v>
      </c>
      <c r="Q8" s="224" t="n">
        <v>618.88203</v>
      </c>
      <c r="R8" s="224" t="n">
        <v>1514.6147</v>
      </c>
      <c r="S8" s="226" t="n">
        <v>110.61075</v>
      </c>
      <c r="T8" s="221" t="n">
        <f aca="false">SUM(C8:S8)</f>
        <v>16793.168544</v>
      </c>
      <c r="U8" s="227"/>
      <c r="V8" s="181"/>
      <c r="X8" s="223" t="n">
        <v>1997</v>
      </c>
      <c r="Y8" s="224" t="n">
        <f aca="false">SUM(C14:C17)</f>
        <v>8273.7711</v>
      </c>
      <c r="Z8" s="224" t="n">
        <f aca="false">SUM(D14:D17)</f>
        <v>4900.5102</v>
      </c>
      <c r="AA8" s="224" t="n">
        <f aca="false">SUM(E14:E17)</f>
        <v>1327.48393</v>
      </c>
      <c r="AB8" s="224" t="n">
        <f aca="false">SUM(F14:F17)</f>
        <v>605.83609</v>
      </c>
      <c r="AC8" s="224" t="n">
        <f aca="false">SUM(G14:G17)</f>
        <v>634.64488</v>
      </c>
      <c r="AD8" s="224" t="n">
        <f aca="false">SUM(H14:H17)</f>
        <v>1030.4624</v>
      </c>
      <c r="AE8" s="224" t="n">
        <f aca="false">SUM(I14:I17)</f>
        <v>5375.9961</v>
      </c>
      <c r="AF8" s="224" t="n">
        <f aca="false">SUM(J14:J17)</f>
        <v>1411.13887</v>
      </c>
      <c r="AG8" s="224" t="n">
        <f aca="false">SUM(K14:K17)</f>
        <v>24124.2763</v>
      </c>
      <c r="AH8" s="224" t="n">
        <f aca="false">SUM(L14:L17)</f>
        <v>12119.9943</v>
      </c>
      <c r="AI8" s="224" t="n">
        <f aca="false">SUM(M14:M17)</f>
        <v>505.63489</v>
      </c>
      <c r="AJ8" s="224" t="n">
        <f aca="false">SUM(N14:N17)</f>
        <v>4787.9118</v>
      </c>
      <c r="AK8" s="224" t="n">
        <f aca="false">SUM(O14:O17)</f>
        <v>9562.7394</v>
      </c>
      <c r="AL8" s="224" t="n">
        <f aca="false">SUM(P14:P17)</f>
        <v>2178.20113</v>
      </c>
      <c r="AM8" s="224" t="n">
        <f aca="false">SUM(Q14:Q17)</f>
        <v>3391.05473</v>
      </c>
      <c r="AN8" s="224" t="n">
        <f aca="false">SUM(R14:R17)</f>
        <v>9093.2354</v>
      </c>
      <c r="AO8" s="224" t="n">
        <f aca="false">SUM(S14:S17)</f>
        <v>693.29936</v>
      </c>
      <c r="AP8" s="225" t="n">
        <f aca="false">SUM(T14:T17)</f>
        <v>90016.19088</v>
      </c>
    </row>
    <row r="9" customFormat="false" ht="13.5" hidden="false" customHeight="false" outlineLevel="0" collapsed="false">
      <c r="B9" s="228" t="s">
        <v>131</v>
      </c>
      <c r="C9" s="229" t="n">
        <v>1599.6102</v>
      </c>
      <c r="D9" s="229" t="n">
        <v>1052.5529</v>
      </c>
      <c r="E9" s="229" t="n">
        <v>275.53258</v>
      </c>
      <c r="F9" s="229" t="n">
        <v>150.99404</v>
      </c>
      <c r="G9" s="229" t="n">
        <v>157.16569</v>
      </c>
      <c r="H9" s="229" t="n">
        <v>226.51546</v>
      </c>
      <c r="I9" s="229" t="n">
        <v>1143.533</v>
      </c>
      <c r="J9" s="229" t="n">
        <v>264.65209</v>
      </c>
      <c r="K9" s="229" t="n">
        <v>4788.0767</v>
      </c>
      <c r="L9" s="229" t="n">
        <v>2639.1244</v>
      </c>
      <c r="M9" s="229" t="n">
        <v>91.751473</v>
      </c>
      <c r="N9" s="229" t="n">
        <v>881.21894</v>
      </c>
      <c r="O9" s="229" t="n">
        <v>1978.6725</v>
      </c>
      <c r="P9" s="229" t="n">
        <v>432.83208</v>
      </c>
      <c r="Q9" s="229" t="n">
        <v>813.53621</v>
      </c>
      <c r="R9" s="229" t="n">
        <v>1623.6046</v>
      </c>
      <c r="S9" s="230" t="n">
        <v>123.67263</v>
      </c>
      <c r="T9" s="221" t="n">
        <f aca="false">SUM(C9:S9)</f>
        <v>18243.045493</v>
      </c>
      <c r="U9" s="227"/>
      <c r="V9" s="181"/>
      <c r="X9" s="223" t="n">
        <v>1998</v>
      </c>
      <c r="Y9" s="224" t="n">
        <f aca="false">SUM(C18:C21)</f>
        <v>8281.337</v>
      </c>
      <c r="Z9" s="224" t="n">
        <f aca="false">SUM(D18:D21)</f>
        <v>4939.2537</v>
      </c>
      <c r="AA9" s="224" t="n">
        <f aca="false">SUM(E18:E21)</f>
        <v>1366.1501</v>
      </c>
      <c r="AB9" s="224" t="n">
        <f aca="false">SUM(F18:F21)</f>
        <v>543.88398</v>
      </c>
      <c r="AC9" s="224" t="n">
        <f aca="false">SUM(G18:G21)</f>
        <v>625.75404</v>
      </c>
      <c r="AD9" s="224" t="n">
        <f aca="false">SUM(H18:H21)</f>
        <v>1083.73147</v>
      </c>
      <c r="AE9" s="224" t="n">
        <f aca="false">SUM(I18:I21)</f>
        <v>6491.8065</v>
      </c>
      <c r="AF9" s="224" t="n">
        <f aca="false">SUM(J18:J21)</f>
        <v>1678.00354</v>
      </c>
      <c r="AG9" s="224" t="n">
        <f aca="false">SUM(K18:K21)</f>
        <v>26758.5552</v>
      </c>
      <c r="AH9" s="224" t="n">
        <f aca="false">SUM(L18:L21)</f>
        <v>12997.6327</v>
      </c>
      <c r="AI9" s="224" t="n">
        <f aca="false">SUM(M18:M21)</f>
        <v>574.12487</v>
      </c>
      <c r="AJ9" s="224" t="n">
        <f aca="false">SUM(N18:N21)</f>
        <v>5369.1193</v>
      </c>
      <c r="AK9" s="224" t="n">
        <f aca="false">SUM(O18:O21)</f>
        <v>10423.1657</v>
      </c>
      <c r="AL9" s="224" t="n">
        <f aca="false">SUM(P18:P21)</f>
        <v>2524.58219</v>
      </c>
      <c r="AM9" s="224" t="n">
        <f aca="false">SUM(Q18:Q21)</f>
        <v>3967.95775</v>
      </c>
      <c r="AN9" s="224" t="n">
        <f aca="false">SUM(R18:R21)</f>
        <v>9749.1369</v>
      </c>
      <c r="AO9" s="224" t="n">
        <f aca="false">SUM(S18:S21)</f>
        <v>766.60118</v>
      </c>
      <c r="AP9" s="225" t="n">
        <f aca="false">SUM(T18:T21)</f>
        <v>98140.79612</v>
      </c>
    </row>
    <row r="10" customFormat="false" ht="12.75" hidden="false" customHeight="false" outlineLevel="0" collapsed="false">
      <c r="B10" s="231" t="s">
        <v>132</v>
      </c>
      <c r="C10" s="232" t="n">
        <v>1633.9137</v>
      </c>
      <c r="D10" s="232" t="n">
        <v>1088.0615</v>
      </c>
      <c r="E10" s="232" t="n">
        <v>297.05335</v>
      </c>
      <c r="F10" s="232" t="n">
        <v>133.16912</v>
      </c>
      <c r="G10" s="232" t="n">
        <v>161.61146</v>
      </c>
      <c r="H10" s="232" t="n">
        <v>212.918</v>
      </c>
      <c r="I10" s="232" t="n">
        <v>1171.9889</v>
      </c>
      <c r="J10" s="232" t="n">
        <v>262.54905</v>
      </c>
      <c r="K10" s="232" t="n">
        <v>5036.4149</v>
      </c>
      <c r="L10" s="232" t="n">
        <v>2657.5043</v>
      </c>
      <c r="M10" s="232" t="n">
        <v>94.361138</v>
      </c>
      <c r="N10" s="232" t="n">
        <v>969.95041</v>
      </c>
      <c r="O10" s="232" t="n">
        <v>1938.8561</v>
      </c>
      <c r="P10" s="232" t="n">
        <v>483.17989</v>
      </c>
      <c r="Q10" s="232" t="n">
        <v>793.12118</v>
      </c>
      <c r="R10" s="232" t="n">
        <v>1767.206</v>
      </c>
      <c r="S10" s="233" t="n">
        <v>133.51377</v>
      </c>
      <c r="T10" s="234" t="n">
        <f aca="false">SUM(C10:S10)</f>
        <v>18835.372768</v>
      </c>
      <c r="U10" s="235" t="n">
        <f aca="false">(T10-T6)/T6</f>
        <v>0.111451096771292</v>
      </c>
      <c r="V10" s="181"/>
      <c r="X10" s="223" t="n">
        <v>1999</v>
      </c>
      <c r="Y10" s="224" t="n">
        <f aca="false">SUM(C22:C25)</f>
        <v>8816.1747</v>
      </c>
      <c r="Z10" s="224" t="n">
        <f aca="false">SUM(D22:D25)</f>
        <v>4884.1439</v>
      </c>
      <c r="AA10" s="224" t="n">
        <f aca="false">SUM(E22:E25)</f>
        <v>1359.20094</v>
      </c>
      <c r="AB10" s="224" t="n">
        <f aca="false">SUM(F22:F25)</f>
        <v>770.88654</v>
      </c>
      <c r="AC10" s="224" t="n">
        <f aca="false">SUM(G22:G25)</f>
        <v>700.52358</v>
      </c>
      <c r="AD10" s="224" t="n">
        <f aca="false">SUM(H22:H25)</f>
        <v>1139.15031</v>
      </c>
      <c r="AE10" s="224" t="n">
        <f aca="false">SUM(I22:I25)</f>
        <v>7504.1111</v>
      </c>
      <c r="AF10" s="224" t="n">
        <f aca="false">SUM(J22:J25)</f>
        <v>1632.15847</v>
      </c>
      <c r="AG10" s="224" t="n">
        <f aca="false">SUM(K22:K25)</f>
        <v>28318.5327</v>
      </c>
      <c r="AH10" s="224" t="n">
        <f aca="false">SUM(L22:L25)</f>
        <v>13735.6546</v>
      </c>
      <c r="AI10" s="224" t="n">
        <f aca="false">SUM(M22:M25)</f>
        <v>621.90452</v>
      </c>
      <c r="AJ10" s="224" t="n">
        <f aca="false">SUM(N22:N25)</f>
        <v>6069.9009</v>
      </c>
      <c r="AK10" s="224" t="n">
        <f aca="false">SUM(O22:O25)</f>
        <v>11601.7535</v>
      </c>
      <c r="AL10" s="224" t="n">
        <f aca="false">SUM(P22:P25)</f>
        <v>2732.02291</v>
      </c>
      <c r="AM10" s="224" t="n">
        <f aca="false">SUM(Q22:Q25)</f>
        <v>4099.88612</v>
      </c>
      <c r="AN10" s="224" t="n">
        <f aca="false">SUM(R22:R25)</f>
        <v>9984.0807</v>
      </c>
      <c r="AO10" s="224" t="n">
        <f aca="false">SUM(S22:S25)</f>
        <v>784.68783</v>
      </c>
      <c r="AP10" s="225" t="n">
        <f aca="false">SUM(T22:T25)</f>
        <v>104754.77332</v>
      </c>
    </row>
    <row r="11" customFormat="false" ht="12.75" hidden="false" customHeight="false" outlineLevel="0" collapsed="false">
      <c r="B11" s="223" t="s">
        <v>133</v>
      </c>
      <c r="C11" s="224" t="n">
        <v>1711.9401</v>
      </c>
      <c r="D11" s="224" t="n">
        <v>1050.7675</v>
      </c>
      <c r="E11" s="224" t="n">
        <v>254.72367</v>
      </c>
      <c r="F11" s="224" t="n">
        <v>172.89022</v>
      </c>
      <c r="G11" s="224" t="n">
        <v>167.12264</v>
      </c>
      <c r="H11" s="224" t="n">
        <v>245.05771</v>
      </c>
      <c r="I11" s="224" t="n">
        <v>1210.2511</v>
      </c>
      <c r="J11" s="224" t="n">
        <v>286.45892</v>
      </c>
      <c r="K11" s="224" t="n">
        <v>5210.1315</v>
      </c>
      <c r="L11" s="224" t="n">
        <v>2650.7263</v>
      </c>
      <c r="M11" s="224" t="n">
        <v>96.651124</v>
      </c>
      <c r="N11" s="224" t="n">
        <v>1009.2315</v>
      </c>
      <c r="O11" s="224" t="n">
        <v>1874.439</v>
      </c>
      <c r="P11" s="224" t="n">
        <v>490.26749</v>
      </c>
      <c r="Q11" s="224" t="n">
        <v>735.06076</v>
      </c>
      <c r="R11" s="224" t="n">
        <v>1677.7772</v>
      </c>
      <c r="S11" s="226" t="n">
        <v>138.33793</v>
      </c>
      <c r="T11" s="221" t="n">
        <f aca="false">SUM(C11:S11)</f>
        <v>18981.834664</v>
      </c>
      <c r="U11" s="227" t="n">
        <f aca="false">(T11-T7)/T7</f>
        <v>0.130808359922296</v>
      </c>
      <c r="V11" s="181"/>
      <c r="X11" s="223" t="n">
        <v>2000</v>
      </c>
      <c r="Y11" s="224" t="n">
        <f aca="false">SUM(C26:C29)</f>
        <v>9759.2713</v>
      </c>
      <c r="Z11" s="224" t="n">
        <f aca="false">SUM(D26:D29)</f>
        <v>5041.2038</v>
      </c>
      <c r="AA11" s="224" t="n">
        <f aca="false">SUM(E26:E29)</f>
        <v>1629.40278</v>
      </c>
      <c r="AB11" s="224" t="n">
        <f aca="false">SUM(F26:F29)</f>
        <v>896.08022</v>
      </c>
      <c r="AC11" s="224" t="n">
        <f aca="false">SUM(G26:G29)</f>
        <v>794.8575</v>
      </c>
      <c r="AD11" s="224" t="n">
        <f aca="false">SUM(H26:H29)</f>
        <v>1461.46434</v>
      </c>
      <c r="AE11" s="224" t="n">
        <f aca="false">SUM(I26:I29)</f>
        <v>8293.494</v>
      </c>
      <c r="AF11" s="224" t="n">
        <f aca="false">SUM(J26:J29)</f>
        <v>1852.90101</v>
      </c>
      <c r="AG11" s="224" t="n">
        <f aca="false">SUM(K26:K29)</f>
        <v>33113.6814</v>
      </c>
      <c r="AH11" s="224" t="n">
        <f aca="false">SUM(L26:L29)</f>
        <v>15081.478</v>
      </c>
      <c r="AI11" s="224" t="n">
        <f aca="false">SUM(M26:M29)</f>
        <v>687.862</v>
      </c>
      <c r="AJ11" s="224" t="n">
        <f aca="false">SUM(N26:N29)</f>
        <v>8185.0517</v>
      </c>
      <c r="AK11" s="224" t="n">
        <f aca="false">SUM(O26:O29)</f>
        <v>13873.0098</v>
      </c>
      <c r="AL11" s="224" t="n">
        <f aca="false">SUM(P26:P29)</f>
        <v>3149.31596</v>
      </c>
      <c r="AM11" s="224" t="n">
        <f aca="false">SUM(Q26:Q29)</f>
        <v>4806.7144</v>
      </c>
      <c r="AN11" s="224" t="n">
        <f aca="false">SUM(R26:R29)</f>
        <v>11481.8044</v>
      </c>
      <c r="AO11" s="224" t="n">
        <f aca="false">SUM(S26:S29)</f>
        <v>801.56995</v>
      </c>
      <c r="AP11" s="225" t="n">
        <f aca="false">SUM(T26:T29)</f>
        <v>120909.16256</v>
      </c>
    </row>
    <row r="12" customFormat="false" ht="12.75" hidden="false" customHeight="false" outlineLevel="0" collapsed="false">
      <c r="B12" s="223" t="s">
        <v>134</v>
      </c>
      <c r="C12" s="224" t="n">
        <v>1786.1521</v>
      </c>
      <c r="D12" s="224" t="n">
        <v>1063.0583</v>
      </c>
      <c r="E12" s="224" t="n">
        <v>288.50843</v>
      </c>
      <c r="F12" s="224" t="n">
        <v>165.69839</v>
      </c>
      <c r="G12" s="224" t="n">
        <v>147.32497</v>
      </c>
      <c r="H12" s="224" t="n">
        <v>206.3751</v>
      </c>
      <c r="I12" s="224" t="n">
        <v>1164.621</v>
      </c>
      <c r="J12" s="224" t="n">
        <v>298.94125</v>
      </c>
      <c r="K12" s="224" t="n">
        <v>5285.5506</v>
      </c>
      <c r="L12" s="224" t="n">
        <v>2692.2705</v>
      </c>
      <c r="M12" s="224" t="n">
        <v>101.33537</v>
      </c>
      <c r="N12" s="224" t="n">
        <v>1026.2867</v>
      </c>
      <c r="O12" s="224" t="n">
        <v>1917.506</v>
      </c>
      <c r="P12" s="224" t="n">
        <v>467.26945</v>
      </c>
      <c r="Q12" s="224" t="n">
        <v>689.5837</v>
      </c>
      <c r="R12" s="224" t="n">
        <v>1757.0222</v>
      </c>
      <c r="S12" s="226" t="n">
        <v>142.67843</v>
      </c>
      <c r="T12" s="221" t="n">
        <f aca="false">SUM(C12:S12)</f>
        <v>19200.18249</v>
      </c>
      <c r="U12" s="227" t="n">
        <f aca="false">(T12-T8)/T8</f>
        <v>0.143332923723915</v>
      </c>
      <c r="V12" s="181"/>
      <c r="X12" s="223" t="n">
        <v>2001</v>
      </c>
      <c r="Y12" s="224" t="n">
        <f aca="false">SUM(C30:C33)</f>
        <v>10315.5866</v>
      </c>
      <c r="Z12" s="224" t="n">
        <f aca="false">SUM(D30:D33)</f>
        <v>5339.5006</v>
      </c>
      <c r="AA12" s="224" t="n">
        <f aca="false">SUM(E30:E33)</f>
        <v>1581.9124</v>
      </c>
      <c r="AB12" s="224" t="n">
        <f aca="false">SUM(F30:F33)</f>
        <v>1147.84755</v>
      </c>
      <c r="AC12" s="224" t="n">
        <f aca="false">SUM(G30:G33)</f>
        <v>824.93881</v>
      </c>
      <c r="AD12" s="224" t="n">
        <f aca="false">SUM(H30:H33)</f>
        <v>1483.84452</v>
      </c>
      <c r="AE12" s="224" t="n">
        <f aca="false">SUM(I30:I33)</f>
        <v>8112.4443</v>
      </c>
      <c r="AF12" s="224" t="n">
        <f aca="false">SUM(J30:J33)</f>
        <v>1943.93294</v>
      </c>
      <c r="AG12" s="224" t="n">
        <f aca="false">SUM(K30:K33)</f>
        <v>35978.9418</v>
      </c>
      <c r="AH12" s="224" t="n">
        <f aca="false">SUM(L30:L33)</f>
        <v>15820.2721</v>
      </c>
      <c r="AI12" s="224" t="n">
        <f aca="false">SUM(M30:M33)</f>
        <v>826.65285</v>
      </c>
      <c r="AJ12" s="224" t="n">
        <f aca="false">SUM(N30:N33)</f>
        <v>9266.2812</v>
      </c>
      <c r="AK12" s="224" t="n">
        <f aca="false">SUM(O30:O33)</f>
        <v>14199.0704</v>
      </c>
      <c r="AL12" s="224" t="n">
        <f aca="false">SUM(P30:P33)</f>
        <v>3556.53219</v>
      </c>
      <c r="AM12" s="224" t="n">
        <f aca="false">SUM(Q30:Q33)</f>
        <v>4302.17672</v>
      </c>
      <c r="AN12" s="224" t="n">
        <f aca="false">SUM(R30:R33)</f>
        <v>11298.9804</v>
      </c>
      <c r="AO12" s="224" t="n">
        <f aca="false">SUM(S30:S33)</f>
        <v>844.9259</v>
      </c>
      <c r="AP12" s="225" t="n">
        <f aca="false">SUM(T30:T33)</f>
        <v>126843.84128</v>
      </c>
    </row>
    <row r="13" customFormat="false" ht="13.5" hidden="false" customHeight="false" outlineLevel="0" collapsed="false">
      <c r="B13" s="228" t="s">
        <v>135</v>
      </c>
      <c r="C13" s="229" t="n">
        <v>1919.3568</v>
      </c>
      <c r="D13" s="229" t="n">
        <v>1225.3169</v>
      </c>
      <c r="E13" s="229" t="n">
        <v>315.86794</v>
      </c>
      <c r="F13" s="229" t="n">
        <v>187.32321</v>
      </c>
      <c r="G13" s="229" t="n">
        <v>138.24212</v>
      </c>
      <c r="H13" s="229" t="n">
        <v>244.62128</v>
      </c>
      <c r="I13" s="229" t="n">
        <v>1183.7323</v>
      </c>
      <c r="J13" s="229" t="n">
        <v>315.68928</v>
      </c>
      <c r="K13" s="229" t="n">
        <v>5598.623</v>
      </c>
      <c r="L13" s="229" t="n">
        <v>2873.7725</v>
      </c>
      <c r="M13" s="229" t="n">
        <v>111.21019</v>
      </c>
      <c r="N13" s="229" t="n">
        <v>1243.7142</v>
      </c>
      <c r="O13" s="229" t="n">
        <v>2153.7444</v>
      </c>
      <c r="P13" s="229" t="n">
        <v>475.41519</v>
      </c>
      <c r="Q13" s="229" t="n">
        <v>800.41569</v>
      </c>
      <c r="R13" s="229" t="n">
        <v>1990.6958</v>
      </c>
      <c r="S13" s="230" t="n">
        <v>149.96148</v>
      </c>
      <c r="T13" s="236" t="n">
        <f aca="false">SUM(C13:S13)</f>
        <v>20927.70228</v>
      </c>
      <c r="U13" s="237" t="n">
        <f aca="false">(T13-T9)/T9</f>
        <v>0.147160559788667</v>
      </c>
      <c r="V13" s="181"/>
      <c r="X13" s="223" t="n">
        <v>2002</v>
      </c>
      <c r="Y13" s="224" t="n">
        <f aca="false">SUM(C34:C37)</f>
        <v>10444.6512</v>
      </c>
      <c r="Z13" s="224" t="n">
        <f aca="false">SUM(D34:D37)</f>
        <v>5629.2019</v>
      </c>
      <c r="AA13" s="224" t="n">
        <f aca="false">SUM(E34:E37)</f>
        <v>1845.49862</v>
      </c>
      <c r="AB13" s="224" t="n">
        <f aca="false">SUM(F34:F37)</f>
        <v>1132.68192</v>
      </c>
      <c r="AC13" s="224" t="n">
        <f aca="false">SUM(G34:G37)</f>
        <v>778.73358</v>
      </c>
      <c r="AD13" s="224" t="n">
        <f aca="false">SUM(H34:H37)</f>
        <v>1514.67027</v>
      </c>
      <c r="AE13" s="224" t="n">
        <f aca="false">SUM(I34:I37)</f>
        <v>8001.9149</v>
      </c>
      <c r="AF13" s="224" t="n">
        <f aca="false">SUM(J34:J37)</f>
        <v>2162.51087</v>
      </c>
      <c r="AG13" s="224" t="n">
        <f aca="false">SUM(K34:K37)</f>
        <v>37195.1044</v>
      </c>
      <c r="AH13" s="224" t="n">
        <f aca="false">SUM(L34:L37)</f>
        <v>17008.653</v>
      </c>
      <c r="AI13" s="224" t="n">
        <f aca="false">SUM(M34:M37)</f>
        <v>1140.28638</v>
      </c>
      <c r="AJ13" s="224" t="n">
        <f aca="false">SUM(N34:N37)</f>
        <v>9852.375</v>
      </c>
      <c r="AK13" s="224" t="n">
        <f aca="false">SUM(O34:O37)</f>
        <v>14327.2711</v>
      </c>
      <c r="AL13" s="224" t="n">
        <f aca="false">SUM(P34:P37)</f>
        <v>3875.5062</v>
      </c>
      <c r="AM13" s="224" t="n">
        <f aca="false">SUM(Q34:Q37)</f>
        <v>4442.61856</v>
      </c>
      <c r="AN13" s="224" t="n">
        <f aca="false">SUM(R34:R37)</f>
        <v>11427.9797</v>
      </c>
      <c r="AO13" s="224" t="n">
        <f aca="false">SUM(S34:S37)</f>
        <v>878.15229</v>
      </c>
      <c r="AP13" s="225" t="n">
        <f aca="false">SUM(T34:T37)</f>
        <v>131657.80989</v>
      </c>
    </row>
    <row r="14" customFormat="false" ht="12.75" hidden="false" customHeight="false" outlineLevel="0" collapsed="false">
      <c r="B14" s="231" t="s">
        <v>136</v>
      </c>
      <c r="C14" s="232" t="n">
        <v>1871.9315</v>
      </c>
      <c r="D14" s="232" t="n">
        <v>1129.6834</v>
      </c>
      <c r="E14" s="232" t="n">
        <v>324.6184</v>
      </c>
      <c r="F14" s="232" t="n">
        <v>125.51748</v>
      </c>
      <c r="G14" s="232" t="n">
        <v>173.03904</v>
      </c>
      <c r="H14" s="232" t="n">
        <v>230.46488</v>
      </c>
      <c r="I14" s="232" t="n">
        <v>1132.1343</v>
      </c>
      <c r="J14" s="232" t="n">
        <v>321.06035</v>
      </c>
      <c r="K14" s="232" t="n">
        <v>5656.1566</v>
      </c>
      <c r="L14" s="232" t="n">
        <v>2905.3076</v>
      </c>
      <c r="M14" s="232" t="n">
        <v>111.37112</v>
      </c>
      <c r="N14" s="232" t="n">
        <v>1300.195</v>
      </c>
      <c r="O14" s="232" t="n">
        <v>2098.2696</v>
      </c>
      <c r="P14" s="232" t="n">
        <v>514.28885</v>
      </c>
      <c r="Q14" s="232" t="n">
        <v>743.97474</v>
      </c>
      <c r="R14" s="232" t="n">
        <v>1989.5633</v>
      </c>
      <c r="S14" s="233" t="n">
        <v>157.49522</v>
      </c>
      <c r="T14" s="234" t="n">
        <f aca="false">SUM(C14:S14)</f>
        <v>20785.07138</v>
      </c>
      <c r="U14" s="235" t="n">
        <f aca="false">(T14-T10)/T10</f>
        <v>0.103512610873962</v>
      </c>
      <c r="V14" s="181"/>
      <c r="X14" s="223" t="n">
        <v>2003</v>
      </c>
      <c r="Y14" s="224" t="n">
        <f aca="false">SUM(C38:C41)</f>
        <v>11084.5479</v>
      </c>
      <c r="Z14" s="224" t="n">
        <f aca="false">SUM(D38:D41)</f>
        <v>6918.5302</v>
      </c>
      <c r="AA14" s="224" t="n">
        <f aca="false">SUM(E38:E41)</f>
        <v>2059.24278</v>
      </c>
      <c r="AB14" s="224" t="n">
        <f aca="false">SUM(F38:F41)</f>
        <v>973.79139</v>
      </c>
      <c r="AC14" s="224" t="n">
        <f aca="false">SUM(G38:G41)</f>
        <v>695.4691</v>
      </c>
      <c r="AD14" s="224" t="n">
        <f aca="false">SUM(H38:H41)</f>
        <v>1478.48645</v>
      </c>
      <c r="AE14" s="224" t="n">
        <f aca="false">SUM(I38:I41)</f>
        <v>8709.3804</v>
      </c>
      <c r="AF14" s="224" t="n">
        <f aca="false">SUM(J38:J41)</f>
        <v>2232.50991</v>
      </c>
      <c r="AG14" s="224" t="n">
        <f aca="false">SUM(K38:K41)</f>
        <v>37402.4974</v>
      </c>
      <c r="AH14" s="224" t="n">
        <f aca="false">SUM(L38:L41)</f>
        <v>16795.9375</v>
      </c>
      <c r="AI14" s="224" t="n">
        <f aca="false">SUM(M38:M41)</f>
        <v>1170.77202</v>
      </c>
      <c r="AJ14" s="224" t="n">
        <f aca="false">SUM(N38:N41)</f>
        <v>9892.7763</v>
      </c>
      <c r="AK14" s="224" t="n">
        <f aca="false">SUM(O38:O41)</f>
        <v>14902.1932</v>
      </c>
      <c r="AL14" s="224" t="n">
        <f aca="false">SUM(P38:P41)</f>
        <v>3943.11928</v>
      </c>
      <c r="AM14" s="224" t="n">
        <f aca="false">SUM(Q38:Q41)</f>
        <v>5097.0812</v>
      </c>
      <c r="AN14" s="224" t="n">
        <f aca="false">SUM(R38:R41)</f>
        <v>11436.9847</v>
      </c>
      <c r="AO14" s="224" t="n">
        <f aca="false">SUM(S38:S41)</f>
        <v>899.11642</v>
      </c>
      <c r="AP14" s="225" t="n">
        <f aca="false">SUM(T38:T41)</f>
        <v>135692.43615</v>
      </c>
    </row>
    <row r="15" customFormat="false" ht="12.75" hidden="false" customHeight="false" outlineLevel="0" collapsed="false">
      <c r="B15" s="223" t="s">
        <v>137</v>
      </c>
      <c r="C15" s="224" t="n">
        <v>1979.1476</v>
      </c>
      <c r="D15" s="224" t="n">
        <v>1196.9226</v>
      </c>
      <c r="E15" s="224" t="n">
        <v>314.46719</v>
      </c>
      <c r="F15" s="224" t="n">
        <v>152.84797</v>
      </c>
      <c r="G15" s="224" t="n">
        <v>154.2889</v>
      </c>
      <c r="H15" s="224" t="n">
        <v>263.56956</v>
      </c>
      <c r="I15" s="224" t="n">
        <v>1409.0489</v>
      </c>
      <c r="J15" s="224" t="n">
        <v>356.22339</v>
      </c>
      <c r="K15" s="224" t="n">
        <v>6051.0378</v>
      </c>
      <c r="L15" s="224" t="n">
        <v>2998.3492</v>
      </c>
      <c r="M15" s="224" t="n">
        <v>127.22716</v>
      </c>
      <c r="N15" s="224" t="n">
        <v>1144.615</v>
      </c>
      <c r="O15" s="224" t="n">
        <v>2437.1255</v>
      </c>
      <c r="P15" s="224" t="n">
        <v>522.36636</v>
      </c>
      <c r="Q15" s="224" t="n">
        <v>858.46559</v>
      </c>
      <c r="R15" s="224" t="n">
        <v>2241.2492</v>
      </c>
      <c r="S15" s="226" t="n">
        <v>174.66477</v>
      </c>
      <c r="T15" s="221" t="n">
        <f aca="false">SUM(C15:S15)</f>
        <v>22381.61669</v>
      </c>
      <c r="U15" s="227" t="n">
        <f aca="false">(T15-T11)/T11</f>
        <v>0.179107135120498</v>
      </c>
      <c r="V15" s="181"/>
      <c r="X15" s="223" t="n">
        <v>2004</v>
      </c>
      <c r="Y15" s="224" t="n">
        <f aca="false">SUM(C42:C45)</f>
        <v>13105.9308</v>
      </c>
      <c r="Z15" s="224" t="n">
        <f aca="false">SUM(D42:D45)</f>
        <v>6897.6678</v>
      </c>
      <c r="AA15" s="224" t="n">
        <f aca="false">SUM(E42:E45)</f>
        <v>2296.67624</v>
      </c>
      <c r="AB15" s="224" t="n">
        <f aca="false">SUM(F42:F45)</f>
        <v>1190.29941</v>
      </c>
      <c r="AC15" s="224" t="n">
        <f aca="false">SUM(G42:G45)</f>
        <v>733.17135</v>
      </c>
      <c r="AD15" s="224" t="n">
        <f aca="false">SUM(H42:H45)</f>
        <v>1637.12519</v>
      </c>
      <c r="AE15" s="224" t="n">
        <f aca="false">SUM(I42:I45)</f>
        <v>9076.6967</v>
      </c>
      <c r="AF15" s="224" t="n">
        <f aca="false">SUM(J42:J45)</f>
        <v>2453.96987</v>
      </c>
      <c r="AG15" s="224" t="n">
        <f aca="false">SUM(K42:K45)</f>
        <v>38883.6228</v>
      </c>
      <c r="AH15" s="224" t="n">
        <f aca="false">SUM(L42:L45)</f>
        <v>17085.8987</v>
      </c>
      <c r="AI15" s="224" t="n">
        <f aca="false">SUM(M42:M45)</f>
        <v>1110.27932</v>
      </c>
      <c r="AJ15" s="224" t="n">
        <f aca="false">SUM(N42:N45)</f>
        <v>10470.5216</v>
      </c>
      <c r="AK15" s="224" t="n">
        <f aca="false">SUM(O42:O45)</f>
        <v>15366.9177</v>
      </c>
      <c r="AL15" s="224" t="n">
        <f aca="false">SUM(P42:P45)</f>
        <v>3885.00917</v>
      </c>
      <c r="AM15" s="224" t="n">
        <f aca="false">SUM(Q42:Q45)</f>
        <v>4917.5058</v>
      </c>
      <c r="AN15" s="224" t="n">
        <f aca="false">SUM(R42:R45)</f>
        <v>13253.9147</v>
      </c>
      <c r="AO15" s="224" t="n">
        <f aca="false">SUM(S42:S45)</f>
        <v>935.12131</v>
      </c>
      <c r="AP15" s="225" t="n">
        <f aca="false">SUM(T42:T45)</f>
        <v>143300.32846</v>
      </c>
    </row>
    <row r="16" customFormat="false" ht="12.75" hidden="false" customHeight="false" outlineLevel="0" collapsed="false">
      <c r="B16" s="223" t="s">
        <v>138</v>
      </c>
      <c r="C16" s="224" t="n">
        <v>2371.6643</v>
      </c>
      <c r="D16" s="224" t="n">
        <v>1314.0237</v>
      </c>
      <c r="E16" s="224" t="n">
        <v>346.80091</v>
      </c>
      <c r="F16" s="224" t="n">
        <v>165.96232</v>
      </c>
      <c r="G16" s="224" t="n">
        <v>149.01985</v>
      </c>
      <c r="H16" s="224" t="n">
        <v>261.71544</v>
      </c>
      <c r="I16" s="224" t="n">
        <v>1333.7341</v>
      </c>
      <c r="J16" s="224" t="n">
        <v>346.65748</v>
      </c>
      <c r="K16" s="224" t="n">
        <v>6100.4999</v>
      </c>
      <c r="L16" s="224" t="n">
        <v>3066.0474</v>
      </c>
      <c r="M16" s="224" t="n">
        <v>126.98759</v>
      </c>
      <c r="N16" s="224" t="n">
        <v>1132.298</v>
      </c>
      <c r="O16" s="224" t="n">
        <v>2422.8729</v>
      </c>
      <c r="P16" s="224" t="n">
        <v>555.34257</v>
      </c>
      <c r="Q16" s="224" t="n">
        <v>838.62983</v>
      </c>
      <c r="R16" s="224" t="n">
        <v>2363.0622</v>
      </c>
      <c r="S16" s="226" t="n">
        <v>178.65254</v>
      </c>
      <c r="T16" s="221" t="n">
        <f aca="false">SUM(C16:S16)</f>
        <v>23073.97103</v>
      </c>
      <c r="U16" s="227" t="n">
        <f aca="false">(T16-T12)/T12</f>
        <v>0.201757902145856</v>
      </c>
      <c r="V16" s="181"/>
      <c r="X16" s="223" t="n">
        <v>2005</v>
      </c>
      <c r="Y16" s="224" t="n">
        <f aca="false">SUM(C46:C49)</f>
        <v>14135.0692</v>
      </c>
      <c r="Z16" s="224" t="n">
        <f aca="false">SUM(D46:D49)</f>
        <v>7173.1529</v>
      </c>
      <c r="AA16" s="224" t="n">
        <f aca="false">SUM(E46:E49)</f>
        <v>2461.57843</v>
      </c>
      <c r="AB16" s="224" t="n">
        <f aca="false">SUM(F46:F49)</f>
        <v>988.92695</v>
      </c>
      <c r="AC16" s="224" t="n">
        <f aca="false">SUM(G46:G49)</f>
        <v>828.70857</v>
      </c>
      <c r="AD16" s="224" t="n">
        <f aca="false">SUM(H46:H49)</f>
        <v>1756.55332</v>
      </c>
      <c r="AE16" s="224" t="n">
        <f aca="false">SUM(I46:I49)</f>
        <v>9028.7351</v>
      </c>
      <c r="AF16" s="224" t="n">
        <f aca="false">SUM(J46:J49)</f>
        <v>2718.31789</v>
      </c>
      <c r="AG16" s="224" t="n">
        <f aca="false">SUM(K46:K49)</f>
        <v>42211.48</v>
      </c>
      <c r="AH16" s="224" t="n">
        <f aca="false">SUM(L46:L49)</f>
        <v>17044.0224</v>
      </c>
      <c r="AI16" s="224" t="n">
        <f aca="false">SUM(M46:M49)</f>
        <v>981.20752</v>
      </c>
      <c r="AJ16" s="224" t="n">
        <f aca="false">SUM(N46:N49)</f>
        <v>12163.3872</v>
      </c>
      <c r="AK16" s="224" t="n">
        <f aca="false">SUM(O46:O49)</f>
        <v>16759.2999</v>
      </c>
      <c r="AL16" s="224" t="n">
        <f aca="false">SUM(P46:P49)</f>
        <v>3998.36838</v>
      </c>
      <c r="AM16" s="224" t="n">
        <f aca="false">SUM(Q46:Q49)</f>
        <v>4895.1602</v>
      </c>
      <c r="AN16" s="224" t="n">
        <f aca="false">SUM(R46:R49)</f>
        <v>14007.0743</v>
      </c>
      <c r="AO16" s="224" t="n">
        <f aca="false">SUM(S46:S49)</f>
        <v>955.89889</v>
      </c>
      <c r="AP16" s="225" t="n">
        <f aca="false">SUM(T46:T49)</f>
        <v>152106.94115</v>
      </c>
    </row>
    <row r="17" customFormat="false" ht="13.5" hidden="false" customHeight="false" outlineLevel="0" collapsed="false">
      <c r="B17" s="228" t="s">
        <v>139</v>
      </c>
      <c r="C17" s="229" t="n">
        <v>2051.0277</v>
      </c>
      <c r="D17" s="229" t="n">
        <v>1259.8805</v>
      </c>
      <c r="E17" s="229" t="n">
        <v>341.59743</v>
      </c>
      <c r="F17" s="229" t="n">
        <v>161.50832</v>
      </c>
      <c r="G17" s="229" t="n">
        <v>158.29709</v>
      </c>
      <c r="H17" s="229" t="n">
        <v>274.71252</v>
      </c>
      <c r="I17" s="229" t="n">
        <v>1501.0788</v>
      </c>
      <c r="J17" s="229" t="n">
        <v>387.19765</v>
      </c>
      <c r="K17" s="229" t="n">
        <v>6316.582</v>
      </c>
      <c r="L17" s="229" t="n">
        <v>3150.2901</v>
      </c>
      <c r="M17" s="229" t="n">
        <v>140.04902</v>
      </c>
      <c r="N17" s="229" t="n">
        <v>1210.8038</v>
      </c>
      <c r="O17" s="229" t="n">
        <v>2604.4714</v>
      </c>
      <c r="P17" s="229" t="n">
        <v>586.20335</v>
      </c>
      <c r="Q17" s="229" t="n">
        <v>949.98457</v>
      </c>
      <c r="R17" s="229" t="n">
        <v>2499.3607</v>
      </c>
      <c r="S17" s="230" t="n">
        <v>182.48683</v>
      </c>
      <c r="T17" s="236" t="n">
        <f aca="false">SUM(C17:S17)</f>
        <v>23775.53178</v>
      </c>
      <c r="U17" s="237" t="n">
        <f aca="false">(T17-T13)/T13</f>
        <v>0.136079415785725</v>
      </c>
      <c r="V17" s="181"/>
      <c r="X17" s="223" t="n">
        <v>2006</v>
      </c>
      <c r="Y17" s="224" t="n">
        <f aca="false">SUM(C50:C53)</f>
        <v>15873.1562</v>
      </c>
      <c r="Z17" s="224" t="n">
        <f aca="false">SUM(D50:D53)</f>
        <v>7523.3842</v>
      </c>
      <c r="AA17" s="224" t="n">
        <f aca="false">SUM(E50:E53)</f>
        <v>3137.01611</v>
      </c>
      <c r="AB17" s="224" t="n">
        <f aca="false">SUM(F50:F53)</f>
        <v>1141.47252</v>
      </c>
      <c r="AC17" s="224" t="n">
        <f aca="false">SUM(G50:G53)</f>
        <v>1314.96999</v>
      </c>
      <c r="AD17" s="224" t="n">
        <f aca="false">SUM(H50:H53)</f>
        <v>2021.25385</v>
      </c>
      <c r="AE17" s="224" t="n">
        <f aca="false">SUM(I50:I53)</f>
        <v>9150.6568</v>
      </c>
      <c r="AF17" s="224" t="n">
        <f aca="false">SUM(J50:J53)</f>
        <v>2954.35347</v>
      </c>
      <c r="AG17" s="224" t="n">
        <f aca="false">SUM(K50:K53)</f>
        <v>47464.6</v>
      </c>
      <c r="AH17" s="224" t="n">
        <f aca="false">SUM(L50:L53)</f>
        <v>18494.6897</v>
      </c>
      <c r="AI17" s="224" t="n">
        <f aca="false">SUM(M50:M53)</f>
        <v>989.48756</v>
      </c>
      <c r="AJ17" s="224" t="n">
        <f aca="false">SUM(N50:N53)</f>
        <v>14611.1108</v>
      </c>
      <c r="AK17" s="224" t="n">
        <f aca="false">SUM(O50:O53)</f>
        <v>18085.6859</v>
      </c>
      <c r="AL17" s="224" t="n">
        <f aca="false">SUM(P50:P53)</f>
        <v>4115.23683</v>
      </c>
      <c r="AM17" s="224" t="n">
        <f aca="false">SUM(Q50:Q53)</f>
        <v>5489.7445</v>
      </c>
      <c r="AN17" s="224" t="n">
        <f aca="false">SUM(R50:R53)</f>
        <v>16828.8995</v>
      </c>
      <c r="AO17" s="224" t="n">
        <f aca="false">SUM(S50:S53)</f>
        <v>1070.18522</v>
      </c>
      <c r="AP17" s="225" t="n">
        <f aca="false">SUM(T50:T53)</f>
        <v>170265.90315</v>
      </c>
    </row>
    <row r="18" customFormat="false" ht="12.75" hidden="false" customHeight="false" outlineLevel="0" collapsed="false">
      <c r="B18" s="231" t="s">
        <v>140</v>
      </c>
      <c r="C18" s="232" t="n">
        <v>2025.7717</v>
      </c>
      <c r="D18" s="232" t="n">
        <v>1224.0323</v>
      </c>
      <c r="E18" s="232" t="n">
        <v>376.45276</v>
      </c>
      <c r="F18" s="232" t="n">
        <v>101.01488</v>
      </c>
      <c r="G18" s="232" t="n">
        <v>165.13556</v>
      </c>
      <c r="H18" s="232" t="n">
        <v>281.22402</v>
      </c>
      <c r="I18" s="232" t="n">
        <v>1558.3493</v>
      </c>
      <c r="J18" s="232" t="n">
        <v>396.91477</v>
      </c>
      <c r="K18" s="232" t="n">
        <v>6411.2516</v>
      </c>
      <c r="L18" s="232" t="n">
        <v>3140.3546</v>
      </c>
      <c r="M18" s="232" t="n">
        <v>136.74332</v>
      </c>
      <c r="N18" s="232" t="n">
        <v>1286.5555</v>
      </c>
      <c r="O18" s="232" t="n">
        <v>2440.6551</v>
      </c>
      <c r="P18" s="232" t="n">
        <v>591.62113</v>
      </c>
      <c r="Q18" s="232" t="n">
        <v>899.17943</v>
      </c>
      <c r="R18" s="232" t="n">
        <v>2317.5566</v>
      </c>
      <c r="S18" s="233" t="n">
        <v>187.79727</v>
      </c>
      <c r="T18" s="234" t="n">
        <f aca="false">SUM(C18:S18)</f>
        <v>23540.60984</v>
      </c>
      <c r="U18" s="235" t="n">
        <f aca="false">(T18-T14)/T14</f>
        <v>0.132572961123023</v>
      </c>
      <c r="V18" s="181"/>
      <c r="X18" s="223" t="n">
        <v>2007</v>
      </c>
      <c r="Y18" s="224" t="n">
        <f aca="false">SUM(C54:C57)</f>
        <v>15952.2489</v>
      </c>
      <c r="Z18" s="224" t="n">
        <f aca="false">SUM(D54:D57)</f>
        <v>8599.3146</v>
      </c>
      <c r="AA18" s="224" t="n">
        <f aca="false">SUM(E54:E57)</f>
        <v>3640.19301</v>
      </c>
      <c r="AB18" s="224" t="n">
        <f aca="false">SUM(F54:F57)</f>
        <v>1623.5487</v>
      </c>
      <c r="AC18" s="224" t="n">
        <f aca="false">SUM(G54:G57)</f>
        <v>1740.5331</v>
      </c>
      <c r="AD18" s="224" t="n">
        <f aca="false">SUM(H54:H57)</f>
        <v>2165.33063</v>
      </c>
      <c r="AE18" s="224" t="n">
        <f aca="false">SUM(I54:I57)</f>
        <v>9605.3413</v>
      </c>
      <c r="AF18" s="224" t="n">
        <f aca="false">SUM(J54:J57)</f>
        <v>3057.15239</v>
      </c>
      <c r="AG18" s="224" t="n">
        <f aca="false">SUM(K54:K57)</f>
        <v>49186.651</v>
      </c>
      <c r="AH18" s="224" t="n">
        <f aca="false">SUM(L54:L57)</f>
        <v>19279.9975</v>
      </c>
      <c r="AI18" s="224" t="n">
        <f aca="false">SUM(M54:M57)</f>
        <v>1104.48165</v>
      </c>
      <c r="AJ18" s="224" t="n">
        <f aca="false">SUM(N54:N57)</f>
        <v>16529.1809</v>
      </c>
      <c r="AK18" s="224" t="n">
        <f aca="false">SUM(O54:O57)</f>
        <v>20231.3529</v>
      </c>
      <c r="AL18" s="224" t="n">
        <f aca="false">SUM(P54:P57)</f>
        <v>4437.0136</v>
      </c>
      <c r="AM18" s="224" t="n">
        <f aca="false">SUM(Q54:Q57)</f>
        <v>5745.3186</v>
      </c>
      <c r="AN18" s="224" t="n">
        <f aca="false">SUM(R54:R57)</f>
        <v>19093.4787</v>
      </c>
      <c r="AO18" s="224" t="n">
        <f aca="false">SUM(S54:S57)</f>
        <v>1139.05165</v>
      </c>
      <c r="AP18" s="225" t="n">
        <f aca="false">SUM(T54:T57)</f>
        <v>183130.18913</v>
      </c>
    </row>
    <row r="19" customFormat="false" ht="12.75" hidden="false" customHeight="false" outlineLevel="0" collapsed="false">
      <c r="B19" s="223" t="s">
        <v>141</v>
      </c>
      <c r="C19" s="224" t="n">
        <v>2148.7167</v>
      </c>
      <c r="D19" s="224" t="n">
        <v>1223.71</v>
      </c>
      <c r="E19" s="224" t="n">
        <v>360.56087</v>
      </c>
      <c r="F19" s="224" t="n">
        <v>168.7639</v>
      </c>
      <c r="G19" s="224" t="n">
        <v>154.53735</v>
      </c>
      <c r="H19" s="224" t="n">
        <v>269.954</v>
      </c>
      <c r="I19" s="224" t="n">
        <v>1634.3683</v>
      </c>
      <c r="J19" s="224" t="n">
        <v>423.34172</v>
      </c>
      <c r="K19" s="224" t="n">
        <v>6757.2493</v>
      </c>
      <c r="L19" s="224" t="n">
        <v>3241.0721</v>
      </c>
      <c r="M19" s="224" t="n">
        <v>140.17183</v>
      </c>
      <c r="N19" s="224" t="n">
        <v>1315.2299</v>
      </c>
      <c r="O19" s="224" t="n">
        <v>2688.5196</v>
      </c>
      <c r="P19" s="224" t="n">
        <v>621.99927</v>
      </c>
      <c r="Q19" s="224" t="n">
        <v>975.36567</v>
      </c>
      <c r="R19" s="224" t="n">
        <v>2472.1457</v>
      </c>
      <c r="S19" s="226" t="n">
        <v>189.59062</v>
      </c>
      <c r="T19" s="221" t="n">
        <f aca="false">SUM(C19:S19)</f>
        <v>24785.29683</v>
      </c>
      <c r="U19" s="227" t="n">
        <f aca="false">(T19-T15)/T15</f>
        <v>0.107395286644952</v>
      </c>
      <c r="V19" s="181"/>
      <c r="X19" s="223" t="n">
        <v>2008</v>
      </c>
      <c r="Y19" s="224" t="n">
        <f aca="false">SUM(C58:C61)</f>
        <v>16506.5367</v>
      </c>
      <c r="Z19" s="224" t="n">
        <f aca="false">SUM(D58:D61)</f>
        <v>8439.3414</v>
      </c>
      <c r="AA19" s="224" t="n">
        <f aca="false">SUM(E58:E61)</f>
        <v>3185.73482</v>
      </c>
      <c r="AB19" s="224" t="n">
        <f aca="false">SUM(F58:F61)</f>
        <v>1420.89805</v>
      </c>
      <c r="AC19" s="224" t="n">
        <f aca="false">SUM(G58:G61)</f>
        <v>2080.18166</v>
      </c>
      <c r="AD19" s="224" t="n">
        <f aca="false">SUM(H58:H61)</f>
        <v>2349.36222</v>
      </c>
      <c r="AE19" s="224" t="n">
        <f aca="false">SUM(I58:I61)</f>
        <v>9710.9431</v>
      </c>
      <c r="AF19" s="224" t="n">
        <f aca="false">SUM(J58:J61)</f>
        <v>3203.24378</v>
      </c>
      <c r="AG19" s="224" t="n">
        <f aca="false">SUM(K58:K61)</f>
        <v>49514.09</v>
      </c>
      <c r="AH19" s="224" t="n">
        <f aca="false">SUM(L58:L61)</f>
        <v>19166.5656</v>
      </c>
      <c r="AI19" s="224" t="n">
        <f aca="false">SUM(M58:M61)</f>
        <v>1201.93702</v>
      </c>
      <c r="AJ19" s="224" t="n">
        <f aca="false">SUM(N58:N61)</f>
        <v>15758.5165</v>
      </c>
      <c r="AK19" s="224" t="n">
        <f aca="false">SUM(O58:O61)</f>
        <v>21621.8468</v>
      </c>
      <c r="AL19" s="224" t="n">
        <f aca="false">SUM(P58:P61)</f>
        <v>4622.9051</v>
      </c>
      <c r="AM19" s="224" t="n">
        <f aca="false">SUM(Q58:Q61)</f>
        <v>6385.9203</v>
      </c>
      <c r="AN19" s="224" t="n">
        <f aca="false">SUM(R58:R61)</f>
        <v>19859.3816</v>
      </c>
      <c r="AO19" s="224" t="n">
        <f aca="false">SUM(S58:S61)</f>
        <v>1214.40739</v>
      </c>
      <c r="AP19" s="225" t="n">
        <f aca="false">SUM(T58:T61)</f>
        <v>186241.81204</v>
      </c>
    </row>
    <row r="20" customFormat="false" ht="13.5" hidden="false" customHeight="true" outlineLevel="0" collapsed="false">
      <c r="B20" s="223" t="s">
        <v>142</v>
      </c>
      <c r="C20" s="224" t="n">
        <v>2048.3755</v>
      </c>
      <c r="D20" s="224" t="n">
        <v>1238.4627</v>
      </c>
      <c r="E20" s="224" t="n">
        <v>341.55696</v>
      </c>
      <c r="F20" s="224" t="n">
        <v>148.32554</v>
      </c>
      <c r="G20" s="224" t="n">
        <v>146.65608</v>
      </c>
      <c r="H20" s="224" t="n">
        <v>258.84377</v>
      </c>
      <c r="I20" s="224" t="n">
        <v>1649.473</v>
      </c>
      <c r="J20" s="224" t="n">
        <v>431.99299</v>
      </c>
      <c r="K20" s="224" t="n">
        <v>6797.0074</v>
      </c>
      <c r="L20" s="224" t="n">
        <v>3295.5887</v>
      </c>
      <c r="M20" s="224" t="n">
        <v>144.90755</v>
      </c>
      <c r="N20" s="224" t="n">
        <v>1380.5118</v>
      </c>
      <c r="O20" s="224" t="n">
        <v>2652.1175</v>
      </c>
      <c r="P20" s="224" t="n">
        <v>650.76928</v>
      </c>
      <c r="Q20" s="224" t="n">
        <v>996.48465</v>
      </c>
      <c r="R20" s="224" t="n">
        <v>2480.1549</v>
      </c>
      <c r="S20" s="226" t="n">
        <v>195.07464</v>
      </c>
      <c r="T20" s="221" t="n">
        <f aca="false">SUM(C20:S20)</f>
        <v>24856.30296</v>
      </c>
      <c r="U20" s="227" t="n">
        <f aca="false">(T20-T16)/T16</f>
        <v>0.0772442648767597</v>
      </c>
      <c r="V20" s="181"/>
      <c r="X20" s="223" t="n">
        <v>2009</v>
      </c>
      <c r="Y20" s="224" t="n">
        <f aca="false">SUM(C62:C65)</f>
        <v>14866.0238</v>
      </c>
      <c r="Z20" s="224" t="n">
        <f aca="false">SUM(D62:D65)</f>
        <v>7232.8081</v>
      </c>
      <c r="AA20" s="224" t="n">
        <f aca="false">SUM(E62:E65)</f>
        <v>2586.10073</v>
      </c>
      <c r="AB20" s="224" t="n">
        <f aca="false">SUM(F62:F65)</f>
        <v>1211.15306</v>
      </c>
      <c r="AC20" s="224" t="n">
        <f aca="false">SUM(G62:G65)</f>
        <v>1736.33176</v>
      </c>
      <c r="AD20" s="224" t="n">
        <f aca="false">SUM(H62:H65)</f>
        <v>1896.62566</v>
      </c>
      <c r="AE20" s="224" t="n">
        <f aca="false">SUM(I62:I65)</f>
        <v>9456.515</v>
      </c>
      <c r="AF20" s="224" t="n">
        <f aca="false">SUM(J62:J65)</f>
        <v>3011.12874</v>
      </c>
      <c r="AG20" s="224" t="n">
        <f aca="false">SUM(K62:K65)</f>
        <v>42769.056</v>
      </c>
      <c r="AH20" s="224" t="n">
        <f aca="false">SUM(L62:L65)</f>
        <v>17471.006</v>
      </c>
      <c r="AI20" s="224" t="n">
        <f aca="false">SUM(M62:M65)</f>
        <v>1185.26387</v>
      </c>
      <c r="AJ20" s="224" t="n">
        <f aca="false">SUM(N62:N65)</f>
        <v>14068.9679</v>
      </c>
      <c r="AK20" s="224" t="n">
        <f aca="false">SUM(O62:O65)</f>
        <v>19299.7543</v>
      </c>
      <c r="AL20" s="224" t="n">
        <f aca="false">SUM(P62:P65)</f>
        <v>4314.4416</v>
      </c>
      <c r="AM20" s="224" t="n">
        <f aca="false">SUM(Q62:Q65)</f>
        <v>5490.6155</v>
      </c>
      <c r="AN20" s="224" t="n">
        <f aca="false">SUM(R62:R65)</f>
        <v>15250.4653</v>
      </c>
      <c r="AO20" s="224" t="n">
        <f aca="false">SUM(S62:S65)</f>
        <v>1170.08755</v>
      </c>
      <c r="AP20" s="225" t="n">
        <f aca="false">SUM(T62:T65)</f>
        <v>163016.34487</v>
      </c>
    </row>
    <row r="21" customFormat="false" ht="13.5" hidden="false" customHeight="false" outlineLevel="0" collapsed="false">
      <c r="B21" s="228" t="s">
        <v>143</v>
      </c>
      <c r="C21" s="229" t="n">
        <v>2058.4731</v>
      </c>
      <c r="D21" s="229" t="n">
        <v>1253.0487</v>
      </c>
      <c r="E21" s="229" t="n">
        <v>287.57951</v>
      </c>
      <c r="F21" s="229" t="n">
        <v>125.77966</v>
      </c>
      <c r="G21" s="229" t="n">
        <v>159.42505</v>
      </c>
      <c r="H21" s="229" t="n">
        <v>273.70968</v>
      </c>
      <c r="I21" s="229" t="n">
        <v>1649.6159</v>
      </c>
      <c r="J21" s="229" t="n">
        <v>425.75406</v>
      </c>
      <c r="K21" s="229" t="n">
        <v>6793.0469</v>
      </c>
      <c r="L21" s="229" t="n">
        <v>3320.6173</v>
      </c>
      <c r="M21" s="229" t="n">
        <v>152.30217</v>
      </c>
      <c r="N21" s="229" t="n">
        <v>1386.8221</v>
      </c>
      <c r="O21" s="229" t="n">
        <v>2641.8735</v>
      </c>
      <c r="P21" s="229" t="n">
        <v>660.19251</v>
      </c>
      <c r="Q21" s="229" t="n">
        <v>1096.928</v>
      </c>
      <c r="R21" s="229" t="n">
        <v>2479.2797</v>
      </c>
      <c r="S21" s="230" t="n">
        <v>194.13865</v>
      </c>
      <c r="T21" s="236" t="n">
        <f aca="false">SUM(C21:S21)</f>
        <v>24958.58649</v>
      </c>
      <c r="U21" s="237" t="n">
        <f aca="false">(T21-T17)/T17</f>
        <v>0.0497593374965092</v>
      </c>
      <c r="V21" s="181"/>
      <c r="X21" s="223" t="n">
        <v>2010</v>
      </c>
      <c r="Y21" s="224" t="n">
        <f aca="false">SUM(C66:C69)</f>
        <v>18857.9584</v>
      </c>
      <c r="Z21" s="224" t="n">
        <f aca="false">SUM(D66:D69)</f>
        <v>8316.7999</v>
      </c>
      <c r="AA21" s="224" t="n">
        <f aca="false">SUM(E66:E69)</f>
        <v>3352.77812</v>
      </c>
      <c r="AB21" s="224" t="n">
        <f aca="false">SUM(F66:F69)</f>
        <v>953.4979</v>
      </c>
      <c r="AC21" s="224" t="n">
        <f aca="false">SUM(G66:G69)</f>
        <v>2025.24204</v>
      </c>
      <c r="AD21" s="224" t="n">
        <f aca="false">SUM(H66:H69)</f>
        <v>2280.82007</v>
      </c>
      <c r="AE21" s="224" t="n">
        <f aca="false">SUM(I66:I69)</f>
        <v>10250.3027</v>
      </c>
      <c r="AF21" s="224" t="n">
        <f aca="false">SUM(J66:J69)</f>
        <v>3357.57427</v>
      </c>
      <c r="AG21" s="224" t="n">
        <f aca="false">SUM(K66:K69)</f>
        <v>48784.882</v>
      </c>
      <c r="AH21" s="224" t="n">
        <f aca="false">SUM(L66:L69)</f>
        <v>18499.9162</v>
      </c>
      <c r="AI21" s="224" t="n">
        <f aca="false">SUM(M66:M69)</f>
        <v>1289.83469</v>
      </c>
      <c r="AJ21" s="224" t="n">
        <f aca="false">SUM(N66:N69)</f>
        <v>14830.6038</v>
      </c>
      <c r="AK21" s="224" t="n">
        <f aca="false">SUM(O66:O69)</f>
        <v>21288.407</v>
      </c>
      <c r="AL21" s="224" t="n">
        <f aca="false">SUM(P66:P69)</f>
        <v>5074.5342</v>
      </c>
      <c r="AM21" s="224" t="n">
        <f aca="false">SUM(Q66:Q69)</f>
        <v>7440.338</v>
      </c>
      <c r="AN21" s="224" t="n">
        <f aca="false">SUM(R66:R69)</f>
        <v>18011.3709</v>
      </c>
      <c r="AO21" s="224" t="n">
        <f aca="false">SUM(S66:S69)</f>
        <v>1310.01055</v>
      </c>
      <c r="AP21" s="225" t="n">
        <f aca="false">SUM(T66:T69)</f>
        <v>185924.87074</v>
      </c>
    </row>
    <row r="22" customFormat="false" ht="12.75" hidden="false" customHeight="false" outlineLevel="0" collapsed="false">
      <c r="B22" s="231" t="s">
        <v>144</v>
      </c>
      <c r="C22" s="232" t="n">
        <v>2146.3501</v>
      </c>
      <c r="D22" s="232" t="n">
        <v>1231.0465</v>
      </c>
      <c r="E22" s="232" t="n">
        <v>298.31509</v>
      </c>
      <c r="F22" s="232" t="n">
        <v>179.34397</v>
      </c>
      <c r="G22" s="232" t="n">
        <v>174.53344</v>
      </c>
      <c r="H22" s="232" t="n">
        <v>278.24122</v>
      </c>
      <c r="I22" s="232" t="n">
        <v>1722.0798</v>
      </c>
      <c r="J22" s="232" t="n">
        <v>402.85129</v>
      </c>
      <c r="K22" s="232" t="n">
        <v>6753.3872</v>
      </c>
      <c r="L22" s="232" t="n">
        <v>3373.9906</v>
      </c>
      <c r="M22" s="232" t="n">
        <v>142.75747</v>
      </c>
      <c r="N22" s="232" t="n">
        <v>1363.4647</v>
      </c>
      <c r="O22" s="232" t="n">
        <v>2721.9363</v>
      </c>
      <c r="P22" s="232" t="n">
        <v>628.1417</v>
      </c>
      <c r="Q22" s="232" t="n">
        <v>1028.3917</v>
      </c>
      <c r="R22" s="232" t="n">
        <v>2444.8578</v>
      </c>
      <c r="S22" s="233" t="n">
        <v>195.4256</v>
      </c>
      <c r="T22" s="234" t="n">
        <f aca="false">SUM(C22:S22)</f>
        <v>25085.11448</v>
      </c>
      <c r="U22" s="235" t="n">
        <f aca="false">(T22-T18)/T18</f>
        <v>0.0656102221011963</v>
      </c>
      <c r="V22" s="181"/>
      <c r="X22" s="223" t="str">
        <f aca="false">EXPT_TN!$P22</f>
        <v>2011</v>
      </c>
      <c r="Y22" s="224" t="n">
        <f aca="false">SUM(C70:C73)</f>
        <v>22419.817</v>
      </c>
      <c r="Z22" s="224" t="n">
        <f aca="false">SUM(D70:D73)</f>
        <v>9151.5535</v>
      </c>
      <c r="AA22" s="224" t="n">
        <f aca="false">SUM(E70:E73)</f>
        <v>3727.81014</v>
      </c>
      <c r="AB22" s="224" t="n">
        <f aca="false">SUM(F70:F73)</f>
        <v>812.25139</v>
      </c>
      <c r="AC22" s="224" t="n">
        <f aca="false">SUM(G70:G73)</f>
        <v>2334.64335</v>
      </c>
      <c r="AD22" s="224" t="n">
        <f aca="false">SUM(H70:H73)</f>
        <v>2605.12206</v>
      </c>
      <c r="AE22" s="224" t="n">
        <f aca="false">SUM(I70:I73)</f>
        <v>12172.5465</v>
      </c>
      <c r="AF22" s="224" t="n">
        <f aca="false">SUM(J70:J73)</f>
        <v>3931.48093</v>
      </c>
      <c r="AG22" s="224" t="n">
        <f aca="false">SUM(K70:K73)</f>
        <v>53941.981</v>
      </c>
      <c r="AH22" s="224" t="n">
        <f aca="false">SUM(L70:L73)</f>
        <v>20064.6222</v>
      </c>
      <c r="AI22" s="224" t="n">
        <f aca="false">SUM(M70:M73)</f>
        <v>1429.64766</v>
      </c>
      <c r="AJ22" s="224" t="n">
        <f aca="false">SUM(N70:N73)</f>
        <v>17076.734</v>
      </c>
      <c r="AK22" s="224" t="n">
        <f aca="false">SUM(O70:O73)</f>
        <v>26358.135</v>
      </c>
      <c r="AL22" s="224" t="n">
        <f aca="false">SUM(P70:P73)</f>
        <v>5525.6355</v>
      </c>
      <c r="AM22" s="224" t="n">
        <f aca="false">SUM(Q70:Q73)</f>
        <v>8311.9014</v>
      </c>
      <c r="AN22" s="224" t="n">
        <f aca="false">SUM(R70:R73)</f>
        <v>19950.862</v>
      </c>
      <c r="AO22" s="224" t="n">
        <f aca="false">SUM(S70:S73)</f>
        <v>1430.14491</v>
      </c>
      <c r="AP22" s="225" t="n">
        <f aca="false">SUM(T70:T73)</f>
        <v>211244.88854</v>
      </c>
    </row>
    <row r="23" customFormat="false" ht="12.75" hidden="false" customHeight="false" outlineLevel="0" collapsed="false">
      <c r="B23" s="223" t="s">
        <v>146</v>
      </c>
      <c r="C23" s="224" t="n">
        <v>2138.6384</v>
      </c>
      <c r="D23" s="224" t="n">
        <v>1171.8687</v>
      </c>
      <c r="E23" s="224" t="n">
        <v>358.68241</v>
      </c>
      <c r="F23" s="224" t="n">
        <v>212.02142</v>
      </c>
      <c r="G23" s="224" t="n">
        <v>154.26195</v>
      </c>
      <c r="H23" s="224" t="n">
        <v>264.5347</v>
      </c>
      <c r="I23" s="224" t="n">
        <v>1800.2829</v>
      </c>
      <c r="J23" s="224" t="n">
        <v>388.53737</v>
      </c>
      <c r="K23" s="224" t="n">
        <v>6907.0783</v>
      </c>
      <c r="L23" s="224" t="n">
        <v>3382.9249</v>
      </c>
      <c r="M23" s="224" t="n">
        <v>157.78617</v>
      </c>
      <c r="N23" s="224" t="n">
        <v>1447.4992</v>
      </c>
      <c r="O23" s="224" t="n">
        <v>2888.1631</v>
      </c>
      <c r="P23" s="224" t="n">
        <v>646.24915</v>
      </c>
      <c r="Q23" s="224" t="n">
        <v>976.88992</v>
      </c>
      <c r="R23" s="224" t="n">
        <v>2483.0395</v>
      </c>
      <c r="S23" s="226" t="n">
        <v>195.2672</v>
      </c>
      <c r="T23" s="221" t="n">
        <f aca="false">SUM(C23:S23)</f>
        <v>25573.72529</v>
      </c>
      <c r="U23" s="227" t="n">
        <f aca="false">(T23-T19)/T19</f>
        <v>0.0318103295436708</v>
      </c>
      <c r="V23" s="181"/>
      <c r="X23" s="223" t="str">
        <f aca="false">EXPT_VL!$P23</f>
        <v>2012</v>
      </c>
      <c r="Y23" s="224" t="n">
        <f aca="false">SUM(C74:C77)</f>
        <v>25782.8712</v>
      </c>
      <c r="Z23" s="224" t="n">
        <f aca="false">SUM(D74:D77)</f>
        <v>8958.5714</v>
      </c>
      <c r="AA23" s="224" t="n">
        <f aca="false">SUM(E74:E77)</f>
        <v>3883.07993</v>
      </c>
      <c r="AB23" s="224" t="n">
        <f aca="false">SUM(F74:F77)</f>
        <v>988.64553</v>
      </c>
      <c r="AC23" s="224" t="n">
        <f aca="false">SUM(G74:G77)</f>
        <v>2636.22727</v>
      </c>
      <c r="AD23" s="224" t="n">
        <f aca="false">SUM(H74:H77)</f>
        <v>2789.7305</v>
      </c>
      <c r="AE23" s="224" t="n">
        <f aca="false">SUM(I74:I77)</f>
        <v>11790.5461</v>
      </c>
      <c r="AF23" s="224" t="n">
        <f aca="false">SUM(J74:J77)</f>
        <v>4398.4787</v>
      </c>
      <c r="AG23" s="224" t="n">
        <f aca="false">SUM(K74:K77)</f>
        <v>59506.222</v>
      </c>
      <c r="AH23" s="224" t="n">
        <f aca="false">SUM(L74:L77)</f>
        <v>21268.6004</v>
      </c>
      <c r="AI23" s="224" t="n">
        <f aca="false">SUM(M74:M77)</f>
        <v>1647.0056</v>
      </c>
      <c r="AJ23" s="224" t="n">
        <f aca="false">SUM(N74:N77)</f>
        <v>16794.2363</v>
      </c>
      <c r="AK23" s="224" t="n">
        <f aca="false">SUM(O74:O77)</f>
        <v>28342.0615</v>
      </c>
      <c r="AL23" s="224" t="n">
        <f aca="false">SUM(P74:P77)</f>
        <v>8797.933</v>
      </c>
      <c r="AM23" s="224" t="n">
        <f aca="false">SUM(Q74:Q77)</f>
        <v>7238.3427</v>
      </c>
      <c r="AN23" s="224" t="n">
        <f aca="false">SUM(R74:R77)</f>
        <v>21274.4642</v>
      </c>
      <c r="AO23" s="224" t="n">
        <f aca="false">SUM(S74:S77)</f>
        <v>1506.70496</v>
      </c>
      <c r="AP23" s="225" t="n">
        <f aca="false">SUM(T74:T77)</f>
        <v>227603.72129</v>
      </c>
    </row>
    <row r="24" customFormat="false" ht="12.75" hidden="false" customHeight="false" outlineLevel="0" collapsed="false">
      <c r="B24" s="223" t="s">
        <v>148</v>
      </c>
      <c r="C24" s="224" t="n">
        <v>2209.3915</v>
      </c>
      <c r="D24" s="224" t="n">
        <v>1147.9349</v>
      </c>
      <c r="E24" s="224" t="n">
        <v>356.41498</v>
      </c>
      <c r="F24" s="224" t="n">
        <v>176.07381</v>
      </c>
      <c r="G24" s="224" t="n">
        <v>170.82858</v>
      </c>
      <c r="H24" s="224" t="n">
        <v>293.92535</v>
      </c>
      <c r="I24" s="224" t="n">
        <v>1869.8677</v>
      </c>
      <c r="J24" s="224" t="n">
        <v>401.3431</v>
      </c>
      <c r="K24" s="224" t="n">
        <v>7192.0783</v>
      </c>
      <c r="L24" s="224" t="n">
        <v>3451.4904</v>
      </c>
      <c r="M24" s="224" t="n">
        <v>163.60691</v>
      </c>
      <c r="N24" s="224" t="n">
        <v>1527.3137</v>
      </c>
      <c r="O24" s="224" t="n">
        <v>2925.763</v>
      </c>
      <c r="P24" s="224" t="n">
        <v>661.02938</v>
      </c>
      <c r="Q24" s="224" t="n">
        <v>1003.8626</v>
      </c>
      <c r="R24" s="224" t="n">
        <v>2532.5869</v>
      </c>
      <c r="S24" s="226" t="n">
        <v>190.7237</v>
      </c>
      <c r="T24" s="221" t="n">
        <f aca="false">SUM(C24:S24)</f>
        <v>26274.23481</v>
      </c>
      <c r="U24" s="227" t="n">
        <f aca="false">(T24-T20)/T20</f>
        <v>0.0570451628418677</v>
      </c>
      <c r="V24" s="181"/>
      <c r="X24" s="223" t="n">
        <f aca="false">EXPT_VL!$P24</f>
        <v>2013</v>
      </c>
      <c r="Y24" s="224" t="n">
        <f aca="false">SUM(C78:C81)</f>
        <v>26254.395</v>
      </c>
      <c r="Z24" s="224" t="n">
        <f aca="false">SUM(D78:D81)</f>
        <v>8772.4858</v>
      </c>
      <c r="AA24" s="224" t="n">
        <f aca="false">SUM(E78:E81)</f>
        <v>3862.86039</v>
      </c>
      <c r="AB24" s="224" t="n">
        <f aca="false">SUM(F78:F81)</f>
        <v>903.61542</v>
      </c>
      <c r="AC24" s="224" t="n">
        <f aca="false">SUM(G78:G81)</f>
        <v>2713.49421</v>
      </c>
      <c r="AD24" s="224" t="n">
        <f aca="false">SUM(H78:H81)</f>
        <v>2462.35561</v>
      </c>
      <c r="AE24" s="224" t="n">
        <f aca="false">SUM(I78:I81)</f>
        <v>12083.5848</v>
      </c>
      <c r="AF24" s="224" t="n">
        <f aca="false">SUM(J78:J81)</f>
        <v>4865.6713</v>
      </c>
      <c r="AG24" s="224" t="n">
        <f aca="false">SUM(K78:K81)</f>
        <v>59246.588</v>
      </c>
      <c r="AH24" s="224" t="n">
        <f aca="false">SUM(L78:L81)</f>
        <v>23515.1608</v>
      </c>
      <c r="AI24" s="224" t="n">
        <f aca="false">SUM(M78:M81)</f>
        <v>1700.74736</v>
      </c>
      <c r="AJ24" s="224" t="n">
        <f aca="false">SUM(N78:N81)</f>
        <v>18666.0966</v>
      </c>
      <c r="AK24" s="224" t="n">
        <f aca="false">SUM(O78:O81)</f>
        <v>30634.5902</v>
      </c>
      <c r="AL24" s="224" t="n">
        <f aca="false">SUM(P78:P81)</f>
        <v>9547.7871</v>
      </c>
      <c r="AM24" s="224" t="n">
        <f aca="false">SUM(Q78:Q81)</f>
        <v>7465.9367</v>
      </c>
      <c r="AN24" s="224" t="n">
        <f aca="false">SUM(R78:R81)</f>
        <v>20907.2585</v>
      </c>
      <c r="AO24" s="224" t="n">
        <f aca="false">SUM(S78:S81)</f>
        <v>1539.03813</v>
      </c>
      <c r="AP24" s="225" t="n">
        <f aca="false">SUM(T78:T81)</f>
        <v>235141.66592</v>
      </c>
    </row>
    <row r="25" customFormat="false" ht="13.5" hidden="false" customHeight="false" outlineLevel="0" collapsed="false">
      <c r="B25" s="228" t="s">
        <v>149</v>
      </c>
      <c r="C25" s="229" t="n">
        <v>2321.7947</v>
      </c>
      <c r="D25" s="229" t="n">
        <v>1333.2938</v>
      </c>
      <c r="E25" s="229" t="n">
        <v>345.78846</v>
      </c>
      <c r="F25" s="229" t="n">
        <v>203.44734</v>
      </c>
      <c r="G25" s="229" t="n">
        <v>200.89961</v>
      </c>
      <c r="H25" s="229" t="n">
        <v>302.44904</v>
      </c>
      <c r="I25" s="229" t="n">
        <v>2111.8807</v>
      </c>
      <c r="J25" s="229" t="n">
        <v>439.42671</v>
      </c>
      <c r="K25" s="229" t="n">
        <v>7465.9889</v>
      </c>
      <c r="L25" s="229" t="n">
        <v>3527.2487</v>
      </c>
      <c r="M25" s="229" t="n">
        <v>157.75397</v>
      </c>
      <c r="N25" s="229" t="n">
        <v>1731.6233</v>
      </c>
      <c r="O25" s="229" t="n">
        <v>3065.8911</v>
      </c>
      <c r="P25" s="229" t="n">
        <v>796.60268</v>
      </c>
      <c r="Q25" s="229" t="n">
        <v>1090.7419</v>
      </c>
      <c r="R25" s="229" t="n">
        <v>2523.5965</v>
      </c>
      <c r="S25" s="230" t="n">
        <v>203.27133</v>
      </c>
      <c r="T25" s="236" t="n">
        <f aca="false">SUM(C25:S25)</f>
        <v>27821.69874</v>
      </c>
      <c r="U25" s="237" t="n">
        <f aca="false">(T25-T21)/T21</f>
        <v>0.11471451923558</v>
      </c>
      <c r="V25" s="181"/>
      <c r="X25" s="223" t="n">
        <f aca="false">EXPT_VL!$P25</f>
        <v>2014</v>
      </c>
      <c r="Y25" s="224" t="n">
        <f aca="false">SUM(C82:C85)</f>
        <v>25984.2237</v>
      </c>
      <c r="Z25" s="224" t="n">
        <f aca="false">SUM(D82:D85)</f>
        <v>9395.6043</v>
      </c>
      <c r="AA25" s="224" t="n">
        <f aca="false">SUM(E82:E85)</f>
        <v>3762.6587</v>
      </c>
      <c r="AB25" s="224" t="n">
        <f aca="false">SUM(F82:F85)</f>
        <v>878.8519</v>
      </c>
      <c r="AC25" s="224" t="n">
        <f aca="false">SUM(G82:G85)</f>
        <v>2340.6543</v>
      </c>
      <c r="AD25" s="224" t="n">
        <f aca="false">SUM(H82:H85)</f>
        <v>2485.04451</v>
      </c>
      <c r="AE25" s="224" t="n">
        <f aca="false">SUM(I82:I85)</f>
        <v>12896.6202</v>
      </c>
      <c r="AF25" s="224" t="n">
        <f aca="false">SUM(J82:J85)</f>
        <v>5328.571</v>
      </c>
      <c r="AG25" s="224" t="n">
        <f aca="false">SUM(K82:K85)</f>
        <v>59821.513</v>
      </c>
      <c r="AH25" s="224" t="n">
        <f aca="false">SUM(L82:L85)</f>
        <v>25066.4892</v>
      </c>
      <c r="AI25" s="224" t="n">
        <f aca="false">SUM(M82:M85)</f>
        <v>1645.61998</v>
      </c>
      <c r="AJ25" s="224" t="n">
        <f aca="false">SUM(N82:N85)</f>
        <v>17804.5409</v>
      </c>
      <c r="AK25" s="224" t="n">
        <f aca="false">SUM(O82:O85)</f>
        <v>27475.3583</v>
      </c>
      <c r="AL25" s="224" t="n">
        <f aca="false">SUM(P82:P85)</f>
        <v>10433.5994</v>
      </c>
      <c r="AM25" s="224" t="n">
        <f aca="false">SUM(Q82:Q85)</f>
        <v>8177.4205</v>
      </c>
      <c r="AN25" s="224" t="n">
        <f aca="false">SUM(R82:R85)</f>
        <v>21942.1742</v>
      </c>
      <c r="AO25" s="224" t="n">
        <f aca="false">SUM(S82:S85)</f>
        <v>1598.00155</v>
      </c>
      <c r="AP25" s="225" t="n">
        <f aca="false">SUM(T82:T85)</f>
        <v>237036.94564</v>
      </c>
    </row>
    <row r="26" customFormat="false" ht="12.75" hidden="false" customHeight="false" outlineLevel="0" collapsed="false">
      <c r="B26" s="231" t="s">
        <v>150</v>
      </c>
      <c r="C26" s="232" t="n">
        <v>2394.6882</v>
      </c>
      <c r="D26" s="232" t="n">
        <v>1339.6699</v>
      </c>
      <c r="E26" s="232" t="n">
        <v>387.68473</v>
      </c>
      <c r="F26" s="232" t="n">
        <v>241.26971</v>
      </c>
      <c r="G26" s="232" t="n">
        <v>178.87752</v>
      </c>
      <c r="H26" s="232" t="n">
        <v>356.30181</v>
      </c>
      <c r="I26" s="232" t="n">
        <v>2210.2914</v>
      </c>
      <c r="J26" s="232" t="n">
        <v>456.23922</v>
      </c>
      <c r="K26" s="232" t="n">
        <v>7792.5982</v>
      </c>
      <c r="L26" s="232" t="n">
        <v>3674.6104</v>
      </c>
      <c r="M26" s="232" t="n">
        <v>172.81643</v>
      </c>
      <c r="N26" s="232" t="n">
        <v>1807.6624</v>
      </c>
      <c r="O26" s="232" t="n">
        <v>3415.3825</v>
      </c>
      <c r="P26" s="232" t="n">
        <v>740.02267</v>
      </c>
      <c r="Q26" s="232" t="n">
        <v>1121.9411</v>
      </c>
      <c r="R26" s="232" t="n">
        <v>2813.1758</v>
      </c>
      <c r="S26" s="233" t="n">
        <v>201.52966</v>
      </c>
      <c r="T26" s="234" t="n">
        <f aca="false">SUM(C26:S26)</f>
        <v>29304.76165</v>
      </c>
      <c r="U26" s="235" t="n">
        <f aca="false">(T26-T22)/T22</f>
        <v>0.168213191666487</v>
      </c>
      <c r="V26" s="181"/>
      <c r="X26" s="223" t="str">
        <f aca="false">EXPT_VL!$P26</f>
        <v>2015</v>
      </c>
      <c r="Y26" s="224" t="n">
        <f aca="false">SUM(C86:C89)</f>
        <v>25386.5316</v>
      </c>
      <c r="Z26" s="224" t="n">
        <f aca="false">SUM(D86:D89)</f>
        <v>10751.7817</v>
      </c>
      <c r="AA26" s="224" t="n">
        <f aca="false">SUM(E86:E89)</f>
        <v>3830.89997</v>
      </c>
      <c r="AB26" s="224" t="n">
        <f aca="false">SUM(F86:F89)</f>
        <v>1132.80318</v>
      </c>
      <c r="AC26" s="224" t="n">
        <f aca="false">SUM(G86:G89)</f>
        <v>2410.24685</v>
      </c>
      <c r="AD26" s="224" t="n">
        <f aca="false">SUM(H86:H89)</f>
        <v>2403.44773</v>
      </c>
      <c r="AE26" s="224" t="n">
        <f aca="false">SUM(I86:I89)</f>
        <v>14997.3707</v>
      </c>
      <c r="AF26" s="224" t="n">
        <f aca="false">SUM(J86:J89)</f>
        <v>6074.063</v>
      </c>
      <c r="AG26" s="224" t="n">
        <f aca="false">SUM(K86:K89)</f>
        <v>64069.344</v>
      </c>
      <c r="AH26" s="224" t="n">
        <f aca="false">SUM(L86:L89)</f>
        <v>28261.2787</v>
      </c>
      <c r="AI26" s="224" t="n">
        <f aca="false">SUM(M86:M89)</f>
        <v>1706.03275</v>
      </c>
      <c r="AJ26" s="224" t="n">
        <f aca="false">SUM(N86:N89)</f>
        <v>19011.9921</v>
      </c>
      <c r="AK26" s="224" t="n">
        <f aca="false">SUM(O86:O89)</f>
        <v>28192.849</v>
      </c>
      <c r="AL26" s="224" t="n">
        <f aca="false">SUM(P86:P89)</f>
        <v>9273.0084</v>
      </c>
      <c r="AM26" s="224" t="n">
        <f aca="false">SUM(Q86:Q89)</f>
        <v>8525.9789</v>
      </c>
      <c r="AN26" s="224" t="n">
        <f aca="false">SUM(R86:R89)</f>
        <v>22087.5216</v>
      </c>
      <c r="AO26" s="224" t="n">
        <f aca="false">SUM(S86:S89)</f>
        <v>1710.46019</v>
      </c>
      <c r="AP26" s="225" t="n">
        <f aca="false">SUM(T86:T89)</f>
        <v>249825.61037</v>
      </c>
    </row>
    <row r="27" customFormat="false" ht="12.75" hidden="false" customHeight="false" outlineLevel="0" collapsed="false">
      <c r="B27" s="223" t="s">
        <v>152</v>
      </c>
      <c r="C27" s="224" t="n">
        <v>2404.5629</v>
      </c>
      <c r="D27" s="224" t="n">
        <v>1343.041</v>
      </c>
      <c r="E27" s="224" t="n">
        <v>396.34515</v>
      </c>
      <c r="F27" s="224" t="n">
        <v>198.74547</v>
      </c>
      <c r="G27" s="224" t="n">
        <v>199.97723</v>
      </c>
      <c r="H27" s="224" t="n">
        <v>365.27292</v>
      </c>
      <c r="I27" s="224" t="n">
        <v>2089.93</v>
      </c>
      <c r="J27" s="224" t="n">
        <v>445.4555</v>
      </c>
      <c r="K27" s="224" t="n">
        <v>8059.5336</v>
      </c>
      <c r="L27" s="224" t="n">
        <v>3755.6336</v>
      </c>
      <c r="M27" s="224" t="n">
        <v>169.95817</v>
      </c>
      <c r="N27" s="224" t="n">
        <v>2161.3532</v>
      </c>
      <c r="O27" s="224" t="n">
        <v>3458.4375</v>
      </c>
      <c r="P27" s="224" t="n">
        <v>750.4205</v>
      </c>
      <c r="Q27" s="224" t="n">
        <v>1178.41</v>
      </c>
      <c r="R27" s="224" t="n">
        <v>2929.4415</v>
      </c>
      <c r="S27" s="226" t="n">
        <v>195.77079</v>
      </c>
      <c r="T27" s="221" t="n">
        <f aca="false">SUM(C27:S27)</f>
        <v>30102.28903</v>
      </c>
      <c r="U27" s="227" t="n">
        <f aca="false">(T27-T23)/T23</f>
        <v>0.177078766923753</v>
      </c>
      <c r="V27" s="181"/>
      <c r="X27" s="223" t="str">
        <f aca="false">EXPT_VL!$P27</f>
        <v>2016</v>
      </c>
      <c r="Y27" s="224" t="n">
        <f aca="false">SUM(C90:C93)</f>
        <v>27234.9637</v>
      </c>
      <c r="Z27" s="224" t="n">
        <f aca="false">SUM(D90:D93)</f>
        <v>10776.358</v>
      </c>
      <c r="AA27" s="224" t="n">
        <f aca="false">SUM(E90:E93)</f>
        <v>3560.58386</v>
      </c>
      <c r="AB27" s="224" t="n">
        <f aca="false">SUM(F90:F93)</f>
        <v>1243.47111</v>
      </c>
      <c r="AC27" s="224" t="n">
        <f aca="false">SUM(G90:G93)</f>
        <v>2287.94935</v>
      </c>
      <c r="AD27" s="224" t="n">
        <f aca="false">SUM(H90:H93)</f>
        <v>2335.53133</v>
      </c>
      <c r="AE27" s="224" t="n">
        <f aca="false">SUM(I90:I93)</f>
        <v>16047.0272</v>
      </c>
      <c r="AF27" s="224" t="n">
        <f aca="false">SUM(J90:J93)</f>
        <v>6442.1661</v>
      </c>
      <c r="AG27" s="224" t="n">
        <f aca="false">SUM(K90:K93)</f>
        <v>65581.177</v>
      </c>
      <c r="AH27" s="224" t="n">
        <f aca="false">SUM(L90:L93)</f>
        <v>28663.0215</v>
      </c>
      <c r="AI27" s="224" t="n">
        <f aca="false">SUM(M90:M93)</f>
        <v>1727.30057</v>
      </c>
      <c r="AJ27" s="224" t="n">
        <f aca="false">SUM(N90:N93)</f>
        <v>19959.2449</v>
      </c>
      <c r="AK27" s="224" t="n">
        <f aca="false">SUM(O90:O93)</f>
        <v>28631.4488</v>
      </c>
      <c r="AL27" s="224" t="n">
        <f aca="false">SUM(P90:P93)</f>
        <v>9340.9373</v>
      </c>
      <c r="AM27" s="224" t="n">
        <f aca="false">SUM(Q90:Q93)</f>
        <v>8437.5086</v>
      </c>
      <c r="AN27" s="224" t="n">
        <f aca="false">SUM(R90:R93)</f>
        <v>22008.6859</v>
      </c>
      <c r="AO27" s="224" t="n">
        <f aca="false">SUM(S90:S93)</f>
        <v>1736.37371</v>
      </c>
      <c r="AP27" s="225" t="n">
        <f aca="false">SUM(T90:T93)</f>
        <v>256013.74893</v>
      </c>
    </row>
    <row r="28" customFormat="false" ht="12.75" hidden="false" customHeight="false" outlineLevel="0" collapsed="false">
      <c r="B28" s="223" t="s">
        <v>154</v>
      </c>
      <c r="C28" s="224" t="n">
        <v>2229.2849</v>
      </c>
      <c r="D28" s="224" t="n">
        <v>1075.5394</v>
      </c>
      <c r="E28" s="224" t="n">
        <v>423.652</v>
      </c>
      <c r="F28" s="224" t="n">
        <v>227.57308</v>
      </c>
      <c r="G28" s="224" t="n">
        <v>202.65728</v>
      </c>
      <c r="H28" s="224" t="n">
        <v>331.30582</v>
      </c>
      <c r="I28" s="224" t="n">
        <v>2030.9093</v>
      </c>
      <c r="J28" s="224" t="n">
        <v>461.30574</v>
      </c>
      <c r="K28" s="224" t="n">
        <v>8437.9729</v>
      </c>
      <c r="L28" s="224" t="n">
        <v>3755.2155</v>
      </c>
      <c r="M28" s="224" t="n">
        <v>167.87298</v>
      </c>
      <c r="N28" s="224" t="n">
        <v>2014.4694</v>
      </c>
      <c r="O28" s="224" t="n">
        <v>3345.9886</v>
      </c>
      <c r="P28" s="224" t="n">
        <v>792.74671</v>
      </c>
      <c r="Q28" s="224" t="n">
        <v>1284.7141</v>
      </c>
      <c r="R28" s="224" t="n">
        <v>2885.1941</v>
      </c>
      <c r="S28" s="226" t="n">
        <v>196.45502</v>
      </c>
      <c r="T28" s="221" t="n">
        <f aca="false">SUM(C28:S28)</f>
        <v>29862.85683</v>
      </c>
      <c r="U28" s="227" t="n">
        <f aca="false">(T28-T24)/T24</f>
        <v>0.136583312357176</v>
      </c>
      <c r="V28" s="181"/>
    </row>
    <row r="29" customFormat="false" ht="13.5" hidden="false" customHeight="false" outlineLevel="0" collapsed="false">
      <c r="B29" s="228" t="s">
        <v>155</v>
      </c>
      <c r="C29" s="229" t="n">
        <v>2730.7353</v>
      </c>
      <c r="D29" s="229" t="n">
        <v>1282.9535</v>
      </c>
      <c r="E29" s="229" t="n">
        <v>421.7209</v>
      </c>
      <c r="F29" s="229" t="n">
        <v>228.49196</v>
      </c>
      <c r="G29" s="229" t="n">
        <v>213.34547</v>
      </c>
      <c r="H29" s="229" t="n">
        <v>408.58379</v>
      </c>
      <c r="I29" s="229" t="n">
        <v>1962.3633</v>
      </c>
      <c r="J29" s="229" t="n">
        <v>489.90055</v>
      </c>
      <c r="K29" s="229" t="n">
        <v>8823.5767</v>
      </c>
      <c r="L29" s="229" t="n">
        <v>3896.0185</v>
      </c>
      <c r="M29" s="229" t="n">
        <v>177.21442</v>
      </c>
      <c r="N29" s="229" t="n">
        <v>2201.5667</v>
      </c>
      <c r="O29" s="229" t="n">
        <v>3653.2012</v>
      </c>
      <c r="P29" s="229" t="n">
        <v>866.12608</v>
      </c>
      <c r="Q29" s="229" t="n">
        <v>1221.6492</v>
      </c>
      <c r="R29" s="229" t="n">
        <v>2853.993</v>
      </c>
      <c r="S29" s="230" t="n">
        <v>207.81448</v>
      </c>
      <c r="T29" s="236" t="n">
        <f aca="false">SUM(C29:S29)</f>
        <v>31639.25505</v>
      </c>
      <c r="U29" s="237" t="n">
        <f aca="false">(T29-T25)/T25</f>
        <v>0.137215068917104</v>
      </c>
      <c r="V29" s="181"/>
      <c r="X29" s="223" t="str">
        <f aca="false">EXPT_VL!$P29</f>
        <v>2017</v>
      </c>
      <c r="Y29" s="224" t="n">
        <f aca="false">SUM(C96:C99)</f>
        <v>29656.1257</v>
      </c>
      <c r="Z29" s="224" t="n">
        <f aca="false">SUM(D96:D99)</f>
        <v>11772.0565</v>
      </c>
      <c r="AA29" s="224" t="n">
        <f aca="false">SUM(E96:E99)</f>
        <v>4481.0862</v>
      </c>
      <c r="AB29" s="224" t="n">
        <f aca="false">SUM(F96:F99)</f>
        <v>1787.63585</v>
      </c>
      <c r="AC29" s="224" t="n">
        <f aca="false">SUM(G96:G99)</f>
        <v>2561.18057</v>
      </c>
      <c r="AD29" s="224" t="n">
        <f aca="false">SUM(H96:H99)</f>
        <v>2367.47537</v>
      </c>
      <c r="AE29" s="224" t="n">
        <f aca="false">SUM(I96:I99)</f>
        <v>15688.6681</v>
      </c>
      <c r="AF29" s="224" t="n">
        <f aca="false">SUM(J96:J99)</f>
        <v>6990.4689</v>
      </c>
      <c r="AG29" s="224" t="n">
        <f aca="false">SUM(K96:K99)</f>
        <v>69113.658</v>
      </c>
      <c r="AH29" s="224" t="n">
        <f aca="false">SUM(L96:L99)</f>
        <v>29689.8275</v>
      </c>
      <c r="AI29" s="224" t="n">
        <f aca="false">SUM(M96:M99)</f>
        <v>1898.41697</v>
      </c>
      <c r="AJ29" s="224" t="n">
        <f aca="false">SUM(N96:N99)</f>
        <v>21742.9741</v>
      </c>
      <c r="AK29" s="224" t="n">
        <f aca="false">SUM(O96:O99)</f>
        <v>29712.4148</v>
      </c>
      <c r="AL29" s="224" t="n">
        <f aca="false">SUM(P96:P99)</f>
        <v>10391.1034</v>
      </c>
      <c r="AM29" s="224" t="n">
        <f aca="false">SUM(Q96:Q99)</f>
        <v>8091.1345</v>
      </c>
      <c r="AN29" s="224" t="n">
        <f aca="false">SUM(R96:R99)</f>
        <v>23524.9995</v>
      </c>
      <c r="AO29" s="224" t="n">
        <f aca="false">SUM(S96:S99)</f>
        <v>1802.97646</v>
      </c>
      <c r="AP29" s="225" t="n">
        <f aca="false">SUM(T96:T99)</f>
        <v>271272.20242</v>
      </c>
    </row>
    <row r="30" customFormat="false" ht="12.75" hidden="false" customHeight="false" outlineLevel="0" collapsed="false">
      <c r="B30" s="231" t="s">
        <v>158</v>
      </c>
      <c r="C30" s="232" t="n">
        <v>2427.4607</v>
      </c>
      <c r="D30" s="232" t="n">
        <v>1490.8576</v>
      </c>
      <c r="E30" s="232" t="n">
        <v>393.48137</v>
      </c>
      <c r="F30" s="232" t="n">
        <v>330.57009</v>
      </c>
      <c r="G30" s="232" t="n">
        <v>193.83085</v>
      </c>
      <c r="H30" s="232" t="n">
        <v>395.65799</v>
      </c>
      <c r="I30" s="232" t="n">
        <v>2109.0631</v>
      </c>
      <c r="J30" s="232" t="n">
        <v>491.3697</v>
      </c>
      <c r="K30" s="232" t="n">
        <v>9026.9927</v>
      </c>
      <c r="L30" s="232" t="n">
        <v>3970.7894</v>
      </c>
      <c r="M30" s="232" t="n">
        <v>200.71431</v>
      </c>
      <c r="N30" s="232" t="n">
        <v>2258.8401</v>
      </c>
      <c r="O30" s="232" t="n">
        <v>3785.9655</v>
      </c>
      <c r="P30" s="232" t="n">
        <v>846.90393</v>
      </c>
      <c r="Q30" s="232" t="n">
        <v>1289.7082</v>
      </c>
      <c r="R30" s="232" t="n">
        <v>2828.3214</v>
      </c>
      <c r="S30" s="233" t="n">
        <v>204.79853</v>
      </c>
      <c r="T30" s="234" t="n">
        <f aca="false">SUM(C30:S30)</f>
        <v>32245.32547</v>
      </c>
      <c r="U30" s="235" t="n">
        <f aca="false">(T30-T26)/T26</f>
        <v>0.100344232624052</v>
      </c>
      <c r="V30" s="181"/>
      <c r="X30" s="223" t="str">
        <f aca="false">EXPT_VL!$P30</f>
        <v>2018</v>
      </c>
      <c r="Y30" s="224" t="n">
        <f aca="false">SUM(C100:C103)</f>
        <v>32791.2031</v>
      </c>
      <c r="Z30" s="224" t="n">
        <f aca="false">SUM(D100:D103)</f>
        <v>12086.824</v>
      </c>
      <c r="AA30" s="224" t="n">
        <f aca="false">SUM(E100:E103)</f>
        <v>4360.52046</v>
      </c>
      <c r="AB30" s="224" t="n">
        <f aca="false">SUM(F100:F103)</f>
        <v>1948.27577</v>
      </c>
      <c r="AC30" s="224" t="n">
        <f aca="false">SUM(G100:G103)</f>
        <v>2658.27988</v>
      </c>
      <c r="AD30" s="224" t="n">
        <f aca="false">SUM(H100:H103)</f>
        <v>2643.77761</v>
      </c>
      <c r="AE30" s="224" t="n">
        <f aca="false">SUM(I100:I103)</f>
        <v>15330.7323</v>
      </c>
      <c r="AF30" s="224" t="n">
        <f aca="false">SUM(J100:J103)</f>
        <v>7369.69</v>
      </c>
      <c r="AG30" s="224" t="n">
        <f aca="false">SUM(K100:K103)</f>
        <v>71724.137</v>
      </c>
      <c r="AH30" s="224" t="n">
        <f aca="false">SUM(L100:L103)</f>
        <v>30231.3229</v>
      </c>
      <c r="AI30" s="224" t="n">
        <f aca="false">SUM(M100:M103)</f>
        <v>2006.47501</v>
      </c>
      <c r="AJ30" s="224" t="n">
        <f aca="false">SUM(N100:N103)</f>
        <v>22876.2206</v>
      </c>
      <c r="AK30" s="224" t="n">
        <f aca="false">SUM(O100:O103)</f>
        <v>30574.095</v>
      </c>
      <c r="AL30" s="224" t="n">
        <f aca="false">SUM(P100:P103)</f>
        <v>10632.1014</v>
      </c>
      <c r="AM30" s="224" t="n">
        <f aca="false">SUM(Q100:Q103)</f>
        <v>9073.5113</v>
      </c>
      <c r="AN30" s="224" t="n">
        <f aca="false">SUM(R100:R103)</f>
        <v>25651.2783</v>
      </c>
      <c r="AO30" s="224" t="n">
        <f aca="false">SUM(S100:S103)</f>
        <v>1864.1137</v>
      </c>
      <c r="AP30" s="225" t="n">
        <f aca="false">SUM(T100:T103)</f>
        <v>283822.55833</v>
      </c>
    </row>
    <row r="31" customFormat="false" ht="12.75" hidden="false" customHeight="false" outlineLevel="0" collapsed="false">
      <c r="B31" s="223" t="s">
        <v>160</v>
      </c>
      <c r="C31" s="224" t="n">
        <v>2550.4859</v>
      </c>
      <c r="D31" s="224" t="n">
        <v>1297.745</v>
      </c>
      <c r="E31" s="224" t="n">
        <v>389.03959</v>
      </c>
      <c r="F31" s="224" t="n">
        <v>277.25922</v>
      </c>
      <c r="G31" s="224" t="n">
        <v>215.16379</v>
      </c>
      <c r="H31" s="224" t="n">
        <v>374.21759</v>
      </c>
      <c r="I31" s="224" t="n">
        <v>2043.7622</v>
      </c>
      <c r="J31" s="224" t="n">
        <v>489.00434</v>
      </c>
      <c r="K31" s="224" t="n">
        <v>8988.4188</v>
      </c>
      <c r="L31" s="224" t="n">
        <v>3951.3481</v>
      </c>
      <c r="M31" s="224" t="n">
        <v>204.68909</v>
      </c>
      <c r="N31" s="224" t="n">
        <v>2194.5428</v>
      </c>
      <c r="O31" s="224" t="n">
        <v>3491.0782</v>
      </c>
      <c r="P31" s="224" t="n">
        <v>895.19995</v>
      </c>
      <c r="Q31" s="224" t="n">
        <v>1153.1834</v>
      </c>
      <c r="R31" s="224" t="n">
        <v>2795.6653</v>
      </c>
      <c r="S31" s="226" t="n">
        <v>209.42873</v>
      </c>
      <c r="T31" s="221" t="n">
        <f aca="false">SUM(C31:S31)</f>
        <v>31520.232</v>
      </c>
      <c r="U31" s="227" t="n">
        <f aca="false">(T31-T27)/T27</f>
        <v>0.0471041577132845</v>
      </c>
      <c r="V31" s="181"/>
    </row>
    <row r="32" customFormat="false" ht="12.75" hidden="false" customHeight="false" outlineLevel="0" collapsed="false">
      <c r="B32" s="223" t="s">
        <v>161</v>
      </c>
      <c r="C32" s="224" t="n">
        <v>2661.112</v>
      </c>
      <c r="D32" s="224" t="n">
        <v>1251.8742</v>
      </c>
      <c r="E32" s="224" t="n">
        <v>370.36903</v>
      </c>
      <c r="F32" s="224" t="n">
        <v>310.62072</v>
      </c>
      <c r="G32" s="224" t="n">
        <v>213.42413</v>
      </c>
      <c r="H32" s="224" t="n">
        <v>353.6782</v>
      </c>
      <c r="I32" s="224" t="n">
        <v>2016.0705</v>
      </c>
      <c r="J32" s="224" t="n">
        <v>477.95511</v>
      </c>
      <c r="K32" s="224" t="n">
        <v>8878.9721</v>
      </c>
      <c r="L32" s="224" t="n">
        <v>3982.5662</v>
      </c>
      <c r="M32" s="224" t="n">
        <v>201.95525</v>
      </c>
      <c r="N32" s="224" t="n">
        <v>2359.561</v>
      </c>
      <c r="O32" s="224" t="n">
        <v>3386.0397</v>
      </c>
      <c r="P32" s="224" t="n">
        <v>844.36018</v>
      </c>
      <c r="Q32" s="224" t="n">
        <v>1014.7982</v>
      </c>
      <c r="R32" s="224" t="n">
        <v>2821.8316</v>
      </c>
      <c r="S32" s="226" t="n">
        <v>214.8852</v>
      </c>
      <c r="T32" s="221" t="n">
        <f aca="false">SUM(C32:S32)</f>
        <v>31360.07332</v>
      </c>
      <c r="U32" s="227" t="n">
        <f aca="false">(T32-T28)/T28</f>
        <v>0.0501364118819305</v>
      </c>
      <c r="V32" s="181"/>
    </row>
    <row r="33" customFormat="false" ht="13.5" hidden="false" customHeight="false" outlineLevel="0" collapsed="false">
      <c r="B33" s="228" t="s">
        <v>162</v>
      </c>
      <c r="C33" s="229" t="n">
        <v>2676.528</v>
      </c>
      <c r="D33" s="229" t="n">
        <v>1299.0238</v>
      </c>
      <c r="E33" s="229" t="n">
        <v>429.02241</v>
      </c>
      <c r="F33" s="229" t="n">
        <v>229.39752</v>
      </c>
      <c r="G33" s="229" t="n">
        <v>202.52004</v>
      </c>
      <c r="H33" s="229" t="n">
        <v>360.29074</v>
      </c>
      <c r="I33" s="229" t="n">
        <v>1943.5485</v>
      </c>
      <c r="J33" s="229" t="n">
        <v>485.60379</v>
      </c>
      <c r="K33" s="229" t="n">
        <v>9084.5582</v>
      </c>
      <c r="L33" s="229" t="n">
        <v>3915.5684</v>
      </c>
      <c r="M33" s="229" t="n">
        <v>219.2942</v>
      </c>
      <c r="N33" s="229" t="n">
        <v>2453.3373</v>
      </c>
      <c r="O33" s="229" t="n">
        <v>3535.987</v>
      </c>
      <c r="P33" s="229" t="n">
        <v>970.06813</v>
      </c>
      <c r="Q33" s="229" t="n">
        <v>844.48692</v>
      </c>
      <c r="R33" s="229" t="n">
        <v>2853.1621</v>
      </c>
      <c r="S33" s="230" t="n">
        <v>215.81344</v>
      </c>
      <c r="T33" s="236" t="n">
        <f aca="false">SUM(C33:S33)</f>
        <v>31718.21049</v>
      </c>
      <c r="U33" s="237" t="n">
        <f aca="false">(T33-T29)/T29</f>
        <v>0.00249548985509396</v>
      </c>
      <c r="V33" s="181"/>
    </row>
    <row r="34" customFormat="false" ht="12.75" hidden="false" customHeight="false" outlineLevel="0" collapsed="false">
      <c r="B34" s="231" t="s">
        <v>163</v>
      </c>
      <c r="C34" s="232" t="n">
        <v>2718.3373</v>
      </c>
      <c r="D34" s="232" t="n">
        <v>1369.959</v>
      </c>
      <c r="E34" s="232" t="n">
        <v>413.1741</v>
      </c>
      <c r="F34" s="232" t="n">
        <v>424.59806</v>
      </c>
      <c r="G34" s="232" t="n">
        <v>186.19188</v>
      </c>
      <c r="H34" s="232" t="n">
        <v>416.01406</v>
      </c>
      <c r="I34" s="232" t="n">
        <v>1945.0497</v>
      </c>
      <c r="J34" s="232" t="n">
        <v>534.92485</v>
      </c>
      <c r="K34" s="232" t="n">
        <v>9214.3128</v>
      </c>
      <c r="L34" s="232" t="n">
        <v>4086.2011</v>
      </c>
      <c r="M34" s="232" t="n">
        <v>283.00708</v>
      </c>
      <c r="N34" s="232" t="n">
        <v>2553.8821</v>
      </c>
      <c r="O34" s="232" t="n">
        <v>3353.9595</v>
      </c>
      <c r="P34" s="232" t="n">
        <v>929.69459</v>
      </c>
      <c r="Q34" s="232" t="n">
        <v>910.09496</v>
      </c>
      <c r="R34" s="232" t="n">
        <v>2798.5256</v>
      </c>
      <c r="S34" s="233" t="n">
        <v>212.18205</v>
      </c>
      <c r="T34" s="234" t="n">
        <f aca="false">SUM(C34:S34)</f>
        <v>32350.10873</v>
      </c>
      <c r="U34" s="235" t="n">
        <f aca="false">(T34-T30)/T30</f>
        <v>0.00324956434685331</v>
      </c>
      <c r="V34" s="181"/>
    </row>
    <row r="35" customFormat="false" ht="12.75" hidden="false" customHeight="false" outlineLevel="0" collapsed="false">
      <c r="B35" s="223" t="s">
        <v>164</v>
      </c>
      <c r="C35" s="224" t="n">
        <v>2620.8336</v>
      </c>
      <c r="D35" s="224" t="n">
        <v>1406.1841</v>
      </c>
      <c r="E35" s="224" t="n">
        <v>496.19216</v>
      </c>
      <c r="F35" s="224" t="n">
        <v>331.61954</v>
      </c>
      <c r="G35" s="224" t="n">
        <v>205.01089</v>
      </c>
      <c r="H35" s="224" t="n">
        <v>352.52323</v>
      </c>
      <c r="I35" s="224" t="n">
        <v>1964.6242</v>
      </c>
      <c r="J35" s="224" t="n">
        <v>559.05095</v>
      </c>
      <c r="K35" s="224" t="n">
        <v>9327.8509</v>
      </c>
      <c r="L35" s="224" t="n">
        <v>4238.9644</v>
      </c>
      <c r="M35" s="224" t="n">
        <v>282.00826</v>
      </c>
      <c r="N35" s="224" t="n">
        <v>2459.692</v>
      </c>
      <c r="O35" s="224" t="n">
        <v>3669.0763</v>
      </c>
      <c r="P35" s="224" t="n">
        <v>1002.341</v>
      </c>
      <c r="Q35" s="224" t="n">
        <v>1156.6136</v>
      </c>
      <c r="R35" s="224" t="n">
        <v>2839.1368</v>
      </c>
      <c r="S35" s="226" t="n">
        <v>215.872</v>
      </c>
      <c r="T35" s="221" t="n">
        <f aca="false">SUM(C35:S35)</f>
        <v>33127.59393</v>
      </c>
      <c r="U35" s="227" t="n">
        <f aca="false">(T35-T31)/T31</f>
        <v>0.0509946097477963</v>
      </c>
      <c r="V35" s="181"/>
    </row>
    <row r="36" customFormat="false" ht="12.75" hidden="false" customHeight="false" outlineLevel="0" collapsed="false">
      <c r="B36" s="223" t="s">
        <v>165</v>
      </c>
      <c r="C36" s="224" t="n">
        <v>2495.0427</v>
      </c>
      <c r="D36" s="224" t="n">
        <v>1402.7074</v>
      </c>
      <c r="E36" s="224" t="n">
        <v>445.67865</v>
      </c>
      <c r="F36" s="224" t="n">
        <v>182.43496</v>
      </c>
      <c r="G36" s="224" t="n">
        <v>187.92225</v>
      </c>
      <c r="H36" s="224" t="n">
        <v>369.27008</v>
      </c>
      <c r="I36" s="224" t="n">
        <v>1929.2913</v>
      </c>
      <c r="J36" s="224" t="n">
        <v>516.36191</v>
      </c>
      <c r="K36" s="224" t="n">
        <v>9148.2661</v>
      </c>
      <c r="L36" s="224" t="n">
        <v>4256.0331</v>
      </c>
      <c r="M36" s="224" t="n">
        <v>273.61324</v>
      </c>
      <c r="N36" s="224" t="n">
        <v>2620.5915</v>
      </c>
      <c r="O36" s="224" t="n">
        <v>3566.3883</v>
      </c>
      <c r="P36" s="224" t="n">
        <v>958.16854</v>
      </c>
      <c r="Q36" s="224" t="n">
        <v>1197.531</v>
      </c>
      <c r="R36" s="224" t="n">
        <v>2813.0975</v>
      </c>
      <c r="S36" s="226" t="n">
        <v>224.18158</v>
      </c>
      <c r="T36" s="221" t="n">
        <f aca="false">SUM(C36:S36)</f>
        <v>32586.58011</v>
      </c>
      <c r="U36" s="227" t="n">
        <f aca="false">(T36-T32)/T32</f>
        <v>0.039110456709863</v>
      </c>
      <c r="V36" s="181"/>
    </row>
    <row r="37" customFormat="false" ht="13.5" hidden="false" customHeight="false" outlineLevel="0" collapsed="false">
      <c r="B37" s="228" t="s">
        <v>166</v>
      </c>
      <c r="C37" s="229" t="n">
        <v>2610.4376</v>
      </c>
      <c r="D37" s="229" t="n">
        <v>1450.3514</v>
      </c>
      <c r="E37" s="229" t="n">
        <v>490.45371</v>
      </c>
      <c r="F37" s="229" t="n">
        <v>194.02936</v>
      </c>
      <c r="G37" s="229" t="n">
        <v>199.60856</v>
      </c>
      <c r="H37" s="229" t="n">
        <v>376.8629</v>
      </c>
      <c r="I37" s="229" t="n">
        <v>2162.9497</v>
      </c>
      <c r="J37" s="229" t="n">
        <v>552.17316</v>
      </c>
      <c r="K37" s="229" t="n">
        <v>9504.6746</v>
      </c>
      <c r="L37" s="229" t="n">
        <v>4427.4544</v>
      </c>
      <c r="M37" s="229" t="n">
        <v>301.6578</v>
      </c>
      <c r="N37" s="229" t="n">
        <v>2218.2094</v>
      </c>
      <c r="O37" s="229" t="n">
        <v>3737.847</v>
      </c>
      <c r="P37" s="229" t="n">
        <v>985.30207</v>
      </c>
      <c r="Q37" s="229" t="n">
        <v>1178.379</v>
      </c>
      <c r="R37" s="229" t="n">
        <v>2977.2198</v>
      </c>
      <c r="S37" s="230" t="n">
        <v>225.91666</v>
      </c>
      <c r="T37" s="236" t="n">
        <f aca="false">SUM(C37:S37)</f>
        <v>33593.52712</v>
      </c>
      <c r="U37" s="237" t="n">
        <f aca="false">(T37-T33)/T33</f>
        <v>0.0591242885720568</v>
      </c>
      <c r="V37" s="181"/>
    </row>
    <row r="38" customFormat="false" ht="12.75" hidden="false" customHeight="false" outlineLevel="0" collapsed="false">
      <c r="B38" s="231" t="s">
        <v>167</v>
      </c>
      <c r="C38" s="232" t="n">
        <v>2802.2189</v>
      </c>
      <c r="D38" s="232" t="n">
        <v>1614.2684</v>
      </c>
      <c r="E38" s="232" t="n">
        <v>504.26537</v>
      </c>
      <c r="F38" s="232" t="n">
        <v>266.64313</v>
      </c>
      <c r="G38" s="232" t="n">
        <v>197.02654</v>
      </c>
      <c r="H38" s="232" t="n">
        <v>377.98269</v>
      </c>
      <c r="I38" s="232" t="n">
        <v>2319.693</v>
      </c>
      <c r="J38" s="232" t="n">
        <v>569.1715</v>
      </c>
      <c r="K38" s="232" t="n">
        <v>9594.9367</v>
      </c>
      <c r="L38" s="232" t="n">
        <v>4191.9243</v>
      </c>
      <c r="M38" s="232" t="n">
        <v>307.25452</v>
      </c>
      <c r="N38" s="232" t="n">
        <v>2455.5395</v>
      </c>
      <c r="O38" s="232" t="n">
        <v>3807.1644</v>
      </c>
      <c r="P38" s="232" t="n">
        <v>949.34934</v>
      </c>
      <c r="Q38" s="232" t="n">
        <v>1307.9321</v>
      </c>
      <c r="R38" s="232" t="n">
        <v>2867.4803</v>
      </c>
      <c r="S38" s="233" t="n">
        <v>226.14884</v>
      </c>
      <c r="T38" s="234" t="n">
        <f aca="false">SUM(C38:S38)</f>
        <v>34358.99953</v>
      </c>
      <c r="U38" s="235" t="n">
        <f aca="false">(T38-T34)/T34</f>
        <v>0.0620984249779987</v>
      </c>
      <c r="V38" s="181"/>
    </row>
    <row r="39" customFormat="false" ht="12.75" hidden="false" customHeight="false" outlineLevel="0" collapsed="false">
      <c r="B39" s="223" t="s">
        <v>168</v>
      </c>
      <c r="C39" s="224" t="n">
        <v>2779.5119</v>
      </c>
      <c r="D39" s="224" t="n">
        <v>1732.4507</v>
      </c>
      <c r="E39" s="224" t="n">
        <v>521.86554</v>
      </c>
      <c r="F39" s="224" t="n">
        <v>226.41583</v>
      </c>
      <c r="G39" s="224" t="n">
        <v>183.1627</v>
      </c>
      <c r="H39" s="224" t="n">
        <v>354.35815</v>
      </c>
      <c r="I39" s="224" t="n">
        <v>2191.1379</v>
      </c>
      <c r="J39" s="224" t="n">
        <v>558.30406</v>
      </c>
      <c r="K39" s="224" t="n">
        <v>9274.0518</v>
      </c>
      <c r="L39" s="224" t="n">
        <v>4129.1801</v>
      </c>
      <c r="M39" s="224" t="n">
        <v>284.7914</v>
      </c>
      <c r="N39" s="224" t="n">
        <v>2556.9414</v>
      </c>
      <c r="O39" s="224" t="n">
        <v>3651.062</v>
      </c>
      <c r="P39" s="224" t="n">
        <v>1108.9992</v>
      </c>
      <c r="Q39" s="224" t="n">
        <v>1254.7154</v>
      </c>
      <c r="R39" s="224" t="n">
        <v>2860.4648</v>
      </c>
      <c r="S39" s="226" t="n">
        <v>217.46934</v>
      </c>
      <c r="T39" s="221" t="n">
        <f aca="false">SUM(C39:S39)</f>
        <v>33884.88222</v>
      </c>
      <c r="U39" s="227" t="n">
        <f aca="false">(T39-T35)/T35</f>
        <v>0.022859743197776</v>
      </c>
      <c r="V39" s="181"/>
    </row>
    <row r="40" customFormat="false" ht="12.75" hidden="false" customHeight="false" outlineLevel="0" collapsed="false">
      <c r="B40" s="223" t="s">
        <v>169</v>
      </c>
      <c r="C40" s="224" t="n">
        <v>2719.2887</v>
      </c>
      <c r="D40" s="224" t="n">
        <v>1764.6161</v>
      </c>
      <c r="E40" s="224" t="n">
        <v>459.48741</v>
      </c>
      <c r="F40" s="224" t="n">
        <v>222.97253</v>
      </c>
      <c r="G40" s="224" t="n">
        <v>156.66491</v>
      </c>
      <c r="H40" s="224" t="n">
        <v>372.77309</v>
      </c>
      <c r="I40" s="224" t="n">
        <v>2120.25</v>
      </c>
      <c r="J40" s="224" t="n">
        <v>567.2401</v>
      </c>
      <c r="K40" s="224" t="n">
        <v>9180.7296</v>
      </c>
      <c r="L40" s="224" t="n">
        <v>4190.8559</v>
      </c>
      <c r="M40" s="224" t="n">
        <v>296.14486</v>
      </c>
      <c r="N40" s="224" t="n">
        <v>2470.2893</v>
      </c>
      <c r="O40" s="224" t="n">
        <v>3632.8332</v>
      </c>
      <c r="P40" s="224" t="n">
        <v>953.11839</v>
      </c>
      <c r="Q40" s="224" t="n">
        <v>1260.1777</v>
      </c>
      <c r="R40" s="224" t="n">
        <v>2734.0682</v>
      </c>
      <c r="S40" s="226" t="n">
        <v>225.76519</v>
      </c>
      <c r="T40" s="221" t="n">
        <f aca="false">SUM(C40:S40)</f>
        <v>33327.27518</v>
      </c>
      <c r="U40" s="227" t="n">
        <f aca="false">(T40-T36)/T36</f>
        <v>0.0227300645695159</v>
      </c>
      <c r="V40" s="181"/>
    </row>
    <row r="41" customFormat="false" ht="13.5" hidden="false" customHeight="false" outlineLevel="0" collapsed="false">
      <c r="B41" s="228" t="s">
        <v>170</v>
      </c>
      <c r="C41" s="229" t="n">
        <v>2783.5284</v>
      </c>
      <c r="D41" s="229" t="n">
        <v>1807.195</v>
      </c>
      <c r="E41" s="229" t="n">
        <v>573.62446</v>
      </c>
      <c r="F41" s="229" t="n">
        <v>257.7599</v>
      </c>
      <c r="G41" s="229" t="n">
        <v>158.61495</v>
      </c>
      <c r="H41" s="229" t="n">
        <v>373.37252</v>
      </c>
      <c r="I41" s="229" t="n">
        <v>2078.2995</v>
      </c>
      <c r="J41" s="229" t="n">
        <v>537.79425</v>
      </c>
      <c r="K41" s="229" t="n">
        <v>9352.7793</v>
      </c>
      <c r="L41" s="229" t="n">
        <v>4283.9772</v>
      </c>
      <c r="M41" s="229" t="n">
        <v>282.58124</v>
      </c>
      <c r="N41" s="229" t="n">
        <v>2410.0061</v>
      </c>
      <c r="O41" s="229" t="n">
        <v>3811.1336</v>
      </c>
      <c r="P41" s="229" t="n">
        <v>931.65235</v>
      </c>
      <c r="Q41" s="229" t="n">
        <v>1274.256</v>
      </c>
      <c r="R41" s="229" t="n">
        <v>2974.9714</v>
      </c>
      <c r="S41" s="230" t="n">
        <v>229.73305</v>
      </c>
      <c r="T41" s="236" t="n">
        <f aca="false">SUM(C41:S41)</f>
        <v>34121.27922</v>
      </c>
      <c r="U41" s="237" t="n">
        <f aca="false">(T41-T37)/T37</f>
        <v>0.0157099341821061</v>
      </c>
      <c r="V41" s="181"/>
    </row>
    <row r="42" customFormat="false" ht="12.75" hidden="false" customHeight="false" outlineLevel="0" collapsed="false">
      <c r="B42" s="231" t="s">
        <v>171</v>
      </c>
      <c r="C42" s="232" t="n">
        <v>3159.9326</v>
      </c>
      <c r="D42" s="232" t="n">
        <v>1585.6241</v>
      </c>
      <c r="E42" s="232" t="n">
        <v>512.10412</v>
      </c>
      <c r="F42" s="232" t="n">
        <v>250.28661</v>
      </c>
      <c r="G42" s="232" t="n">
        <v>185.96342</v>
      </c>
      <c r="H42" s="232" t="n">
        <v>385.42413</v>
      </c>
      <c r="I42" s="232" t="n">
        <v>2194.9335</v>
      </c>
      <c r="J42" s="232" t="n">
        <v>598.56701</v>
      </c>
      <c r="K42" s="232" t="n">
        <v>9355.1693</v>
      </c>
      <c r="L42" s="232" t="n">
        <v>4140.8876</v>
      </c>
      <c r="M42" s="232" t="n">
        <v>274.21659</v>
      </c>
      <c r="N42" s="232" t="n">
        <v>2619.0695</v>
      </c>
      <c r="O42" s="232" t="n">
        <v>3584.2661</v>
      </c>
      <c r="P42" s="232" t="n">
        <v>965.22509</v>
      </c>
      <c r="Q42" s="232" t="n">
        <v>1227.4292</v>
      </c>
      <c r="R42" s="232" t="n">
        <v>3320.2371</v>
      </c>
      <c r="S42" s="233" t="n">
        <v>229.41545</v>
      </c>
      <c r="T42" s="234" t="n">
        <f aca="false">SUM(C42:S42)</f>
        <v>34588.75142</v>
      </c>
      <c r="U42" s="235" t="n">
        <f aca="false">(T42-T38)/T38</f>
        <v>0.00668680384012333</v>
      </c>
      <c r="V42" s="181"/>
    </row>
    <row r="43" customFormat="false" ht="12.75" hidden="false" customHeight="false" outlineLevel="0" collapsed="false">
      <c r="B43" s="223" t="s">
        <v>172</v>
      </c>
      <c r="C43" s="224" t="n">
        <v>3301.202</v>
      </c>
      <c r="D43" s="224" t="n">
        <v>1893.5293</v>
      </c>
      <c r="E43" s="224" t="n">
        <v>530.23445</v>
      </c>
      <c r="F43" s="224" t="n">
        <v>301.83263</v>
      </c>
      <c r="G43" s="224" t="n">
        <v>168.99348</v>
      </c>
      <c r="H43" s="224" t="n">
        <v>389.02463</v>
      </c>
      <c r="I43" s="224" t="n">
        <v>2203.0206</v>
      </c>
      <c r="J43" s="224" t="n">
        <v>626.33514</v>
      </c>
      <c r="K43" s="224" t="n">
        <v>9630.352</v>
      </c>
      <c r="L43" s="224" t="n">
        <v>4363.5608</v>
      </c>
      <c r="M43" s="224" t="n">
        <v>284.19342</v>
      </c>
      <c r="N43" s="224" t="n">
        <v>2584.1238</v>
      </c>
      <c r="O43" s="224" t="n">
        <v>3811.3446</v>
      </c>
      <c r="P43" s="224" t="n">
        <v>973.63267</v>
      </c>
      <c r="Q43" s="224" t="n">
        <v>1221.9752</v>
      </c>
      <c r="R43" s="224" t="n">
        <v>3244.7726</v>
      </c>
      <c r="S43" s="226" t="n">
        <v>225.07648</v>
      </c>
      <c r="T43" s="221" t="n">
        <f aca="false">SUM(C43:S43)</f>
        <v>35753.2038</v>
      </c>
      <c r="U43" s="227" t="n">
        <f aca="false">(T43-T39)/T39</f>
        <v>0.0551373195831047</v>
      </c>
      <c r="V43" s="181"/>
    </row>
    <row r="44" customFormat="false" ht="12.75" hidden="false" customHeight="false" outlineLevel="0" collapsed="false">
      <c r="B44" s="223" t="s">
        <v>173</v>
      </c>
      <c r="C44" s="224" t="n">
        <v>3177.831</v>
      </c>
      <c r="D44" s="224" t="n">
        <v>1710.2182</v>
      </c>
      <c r="E44" s="224" t="n">
        <v>651.21919</v>
      </c>
      <c r="F44" s="224" t="n">
        <v>240.64856</v>
      </c>
      <c r="G44" s="224" t="n">
        <v>186.55393</v>
      </c>
      <c r="H44" s="224" t="n">
        <v>423.00393</v>
      </c>
      <c r="I44" s="224" t="n">
        <v>2391.0034</v>
      </c>
      <c r="J44" s="224" t="n">
        <v>588.76736</v>
      </c>
      <c r="K44" s="224" t="n">
        <v>9839.5675</v>
      </c>
      <c r="L44" s="224" t="n">
        <v>4288.9721</v>
      </c>
      <c r="M44" s="224" t="n">
        <v>275.32494</v>
      </c>
      <c r="N44" s="224" t="n">
        <v>2621.2908</v>
      </c>
      <c r="O44" s="224" t="n">
        <v>3913.5848</v>
      </c>
      <c r="P44" s="224" t="n">
        <v>974.5148</v>
      </c>
      <c r="Q44" s="224" t="n">
        <v>1252.3717</v>
      </c>
      <c r="R44" s="224" t="n">
        <v>3296.7877</v>
      </c>
      <c r="S44" s="226" t="n">
        <v>243.26602</v>
      </c>
      <c r="T44" s="221" t="n">
        <f aca="false">SUM(C44:S44)</f>
        <v>36074.92593</v>
      </c>
      <c r="U44" s="227" t="n">
        <f aca="false">(T44-T40)/T40</f>
        <v>0.0824445063438277</v>
      </c>
      <c r="V44" s="181"/>
    </row>
    <row r="45" customFormat="false" ht="13.5" hidden="false" customHeight="false" outlineLevel="0" collapsed="false">
      <c r="B45" s="228" t="s">
        <v>174</v>
      </c>
      <c r="C45" s="229" t="n">
        <v>3466.9652</v>
      </c>
      <c r="D45" s="229" t="n">
        <v>1708.2962</v>
      </c>
      <c r="E45" s="229" t="n">
        <v>603.11848</v>
      </c>
      <c r="F45" s="229" t="n">
        <v>397.53161</v>
      </c>
      <c r="G45" s="229" t="n">
        <v>191.66052</v>
      </c>
      <c r="H45" s="229" t="n">
        <v>439.6725</v>
      </c>
      <c r="I45" s="229" t="n">
        <v>2287.7392</v>
      </c>
      <c r="J45" s="229" t="n">
        <v>640.30036</v>
      </c>
      <c r="K45" s="229" t="n">
        <v>10058.534</v>
      </c>
      <c r="L45" s="229" t="n">
        <v>4292.4782</v>
      </c>
      <c r="M45" s="229" t="n">
        <v>276.54437</v>
      </c>
      <c r="N45" s="229" t="n">
        <v>2646.0375</v>
      </c>
      <c r="O45" s="229" t="n">
        <v>4057.7222</v>
      </c>
      <c r="P45" s="229" t="n">
        <v>971.63661</v>
      </c>
      <c r="Q45" s="229" t="n">
        <v>1215.7297</v>
      </c>
      <c r="R45" s="229" t="n">
        <v>3392.1173</v>
      </c>
      <c r="S45" s="230" t="n">
        <v>237.36336</v>
      </c>
      <c r="T45" s="236" t="n">
        <f aca="false">SUM(C45:S45)</f>
        <v>36883.44731</v>
      </c>
      <c r="U45" s="237" t="n">
        <f aca="false">(T45-T41)/T41</f>
        <v>0.0809514811033514</v>
      </c>
      <c r="V45" s="181"/>
    </row>
    <row r="46" customFormat="false" ht="12.75" hidden="false" customHeight="false" outlineLevel="0" collapsed="false">
      <c r="B46" s="231" t="s">
        <v>175</v>
      </c>
      <c r="C46" s="232" t="n">
        <v>3208.4033</v>
      </c>
      <c r="D46" s="232" t="n">
        <v>1686.4338</v>
      </c>
      <c r="E46" s="232" t="n">
        <v>603.98219</v>
      </c>
      <c r="F46" s="232" t="n">
        <v>229.31589</v>
      </c>
      <c r="G46" s="232" t="n">
        <v>197.00046</v>
      </c>
      <c r="H46" s="232" t="n">
        <v>414.67073</v>
      </c>
      <c r="I46" s="232" t="n">
        <v>2101.7726</v>
      </c>
      <c r="J46" s="232" t="n">
        <v>673.22728</v>
      </c>
      <c r="K46" s="232" t="n">
        <v>10019.13</v>
      </c>
      <c r="L46" s="232" t="n">
        <v>4091.1685</v>
      </c>
      <c r="M46" s="232" t="n">
        <v>278.29244</v>
      </c>
      <c r="N46" s="232" t="n">
        <v>2644.66</v>
      </c>
      <c r="O46" s="232" t="n">
        <v>4038.9881</v>
      </c>
      <c r="P46" s="232" t="n">
        <v>1026.9488</v>
      </c>
      <c r="Q46" s="232" t="n">
        <v>1190.2664</v>
      </c>
      <c r="R46" s="232" t="n">
        <v>3181.9944</v>
      </c>
      <c r="S46" s="233" t="n">
        <v>224.26504</v>
      </c>
      <c r="T46" s="234" t="n">
        <f aca="false">SUM(C46:S46)</f>
        <v>35810.51993</v>
      </c>
      <c r="U46" s="235" t="n">
        <f aca="false">(T46-T42)/T42</f>
        <v>0.0353227121489427</v>
      </c>
      <c r="V46" s="181"/>
    </row>
    <row r="47" customFormat="false" ht="12.75" hidden="false" customHeight="false" outlineLevel="0" collapsed="false">
      <c r="B47" s="223" t="s">
        <v>176</v>
      </c>
      <c r="C47" s="224" t="n">
        <v>3781.4551</v>
      </c>
      <c r="D47" s="224" t="n">
        <v>1755.8663</v>
      </c>
      <c r="E47" s="224" t="n">
        <v>646.22666</v>
      </c>
      <c r="F47" s="224" t="n">
        <v>212.29702</v>
      </c>
      <c r="G47" s="224" t="n">
        <v>174.50589</v>
      </c>
      <c r="H47" s="224" t="n">
        <v>447.89672</v>
      </c>
      <c r="I47" s="224" t="n">
        <v>2402.3651</v>
      </c>
      <c r="J47" s="224" t="n">
        <v>675.26803</v>
      </c>
      <c r="K47" s="224" t="n">
        <v>10575.16</v>
      </c>
      <c r="L47" s="224" t="n">
        <v>4225.8534</v>
      </c>
      <c r="M47" s="224" t="n">
        <v>246.43178</v>
      </c>
      <c r="N47" s="224" t="n">
        <v>2926.8151</v>
      </c>
      <c r="O47" s="224" t="n">
        <v>4230.9383</v>
      </c>
      <c r="P47" s="224" t="n">
        <v>994.36337</v>
      </c>
      <c r="Q47" s="224" t="n">
        <v>1236.8244</v>
      </c>
      <c r="R47" s="224" t="n">
        <v>3628.0574</v>
      </c>
      <c r="S47" s="226" t="n">
        <v>242.05848</v>
      </c>
      <c r="T47" s="221" t="n">
        <f aca="false">SUM(C47:S47)</f>
        <v>38402.38305</v>
      </c>
      <c r="U47" s="227" t="n">
        <f aca="false">(T47-T43)/T43</f>
        <v>0.0740962758140291</v>
      </c>
      <c r="V47" s="181"/>
    </row>
    <row r="48" customFormat="false" ht="12.75" hidden="false" customHeight="false" outlineLevel="0" collapsed="false">
      <c r="B48" s="223" t="s">
        <v>177</v>
      </c>
      <c r="C48" s="224" t="n">
        <v>3620.5616</v>
      </c>
      <c r="D48" s="224" t="n">
        <v>1926.4435</v>
      </c>
      <c r="E48" s="224" t="n">
        <v>518.996</v>
      </c>
      <c r="F48" s="224" t="n">
        <v>272.77398</v>
      </c>
      <c r="G48" s="224" t="n">
        <v>223.67818</v>
      </c>
      <c r="H48" s="224" t="n">
        <v>431.17794</v>
      </c>
      <c r="I48" s="224" t="n">
        <v>2196.5827</v>
      </c>
      <c r="J48" s="224" t="n">
        <v>683.63438</v>
      </c>
      <c r="K48" s="224" t="n">
        <v>10588.172</v>
      </c>
      <c r="L48" s="224" t="n">
        <v>4267.6537</v>
      </c>
      <c r="M48" s="224" t="n">
        <v>229.20938</v>
      </c>
      <c r="N48" s="224" t="n">
        <v>2905.1186</v>
      </c>
      <c r="O48" s="224" t="n">
        <v>4359.9944</v>
      </c>
      <c r="P48" s="224" t="n">
        <v>966.83951</v>
      </c>
      <c r="Q48" s="224" t="n">
        <v>1257.9798</v>
      </c>
      <c r="R48" s="224" t="n">
        <v>3436.0906</v>
      </c>
      <c r="S48" s="226" t="n">
        <v>247.20719</v>
      </c>
      <c r="T48" s="221" t="n">
        <f aca="false">SUM(C48:S48)</f>
        <v>38132.11346</v>
      </c>
      <c r="U48" s="227" t="n">
        <f aca="false">(T48-T44)/T44</f>
        <v>0.0570254124427529</v>
      </c>
      <c r="V48" s="181"/>
    </row>
    <row r="49" customFormat="false" ht="13.5" hidden="false" customHeight="false" outlineLevel="0" collapsed="false">
      <c r="B49" s="228" t="s">
        <v>178</v>
      </c>
      <c r="C49" s="229" t="n">
        <v>3524.6492</v>
      </c>
      <c r="D49" s="229" t="n">
        <v>1804.4093</v>
      </c>
      <c r="E49" s="229" t="n">
        <v>692.37358</v>
      </c>
      <c r="F49" s="229" t="n">
        <v>274.54006</v>
      </c>
      <c r="G49" s="229" t="n">
        <v>233.52404</v>
      </c>
      <c r="H49" s="229" t="n">
        <v>462.80793</v>
      </c>
      <c r="I49" s="229" t="n">
        <v>2328.0147</v>
      </c>
      <c r="J49" s="229" t="n">
        <v>686.1882</v>
      </c>
      <c r="K49" s="229" t="n">
        <v>11029.018</v>
      </c>
      <c r="L49" s="229" t="n">
        <v>4459.3468</v>
      </c>
      <c r="M49" s="229" t="n">
        <v>227.27392</v>
      </c>
      <c r="N49" s="229" t="n">
        <v>3686.7935</v>
      </c>
      <c r="O49" s="229" t="n">
        <v>4129.3791</v>
      </c>
      <c r="P49" s="229" t="n">
        <v>1010.2167</v>
      </c>
      <c r="Q49" s="229" t="n">
        <v>1210.0896</v>
      </c>
      <c r="R49" s="229" t="n">
        <v>3760.9319</v>
      </c>
      <c r="S49" s="230" t="n">
        <v>242.36818</v>
      </c>
      <c r="T49" s="236" t="n">
        <f aca="false">SUM(C49:S49)</f>
        <v>39761.92471</v>
      </c>
      <c r="U49" s="237" t="n">
        <f aca="false">(T49-T45)/T45</f>
        <v>0.0780425261176594</v>
      </c>
      <c r="V49" s="181"/>
    </row>
    <row r="50" customFormat="false" ht="12.75" hidden="false" customHeight="false" outlineLevel="0" collapsed="false">
      <c r="B50" s="231" t="s">
        <v>179</v>
      </c>
      <c r="C50" s="232" t="n">
        <v>3996.6213</v>
      </c>
      <c r="D50" s="232" t="n">
        <v>1913.1852</v>
      </c>
      <c r="E50" s="232" t="n">
        <v>819.26805</v>
      </c>
      <c r="F50" s="232" t="n">
        <v>190.26698</v>
      </c>
      <c r="G50" s="232" t="n">
        <v>234.05129</v>
      </c>
      <c r="H50" s="232" t="n">
        <v>508.25562</v>
      </c>
      <c r="I50" s="232" t="n">
        <v>2357.888</v>
      </c>
      <c r="J50" s="232" t="n">
        <v>738.49813</v>
      </c>
      <c r="K50" s="232" t="n">
        <v>11801.52</v>
      </c>
      <c r="L50" s="232" t="n">
        <v>4705.2006</v>
      </c>
      <c r="M50" s="232" t="n">
        <v>233.03904</v>
      </c>
      <c r="N50" s="232" t="n">
        <v>3533.3965</v>
      </c>
      <c r="O50" s="232" t="n">
        <v>4472.6248</v>
      </c>
      <c r="P50" s="232" t="n">
        <v>1066.915</v>
      </c>
      <c r="Q50" s="232" t="n">
        <v>1345.4395</v>
      </c>
      <c r="R50" s="232" t="n">
        <v>4308.8831</v>
      </c>
      <c r="S50" s="233" t="n">
        <v>261.77768</v>
      </c>
      <c r="T50" s="234" t="n">
        <f aca="false">SUM(C50:S50)</f>
        <v>42486.83079</v>
      </c>
      <c r="U50" s="235" t="n">
        <f aca="false">(T50-T46)/T46</f>
        <v>0.186434345914285</v>
      </c>
      <c r="V50" s="181"/>
    </row>
    <row r="51" customFormat="false" ht="12.75" hidden="false" customHeight="false" outlineLevel="0" collapsed="false">
      <c r="B51" s="223" t="s">
        <v>180</v>
      </c>
      <c r="C51" s="224" t="n">
        <v>4020.0904</v>
      </c>
      <c r="D51" s="224" t="n">
        <v>1817.3525</v>
      </c>
      <c r="E51" s="224" t="n">
        <v>783.04372</v>
      </c>
      <c r="F51" s="224" t="n">
        <v>294.08104</v>
      </c>
      <c r="G51" s="224" t="n">
        <v>283.19974</v>
      </c>
      <c r="H51" s="224" t="n">
        <v>507.4835</v>
      </c>
      <c r="I51" s="224" t="n">
        <v>2242.5281</v>
      </c>
      <c r="J51" s="224" t="n">
        <v>709.42599</v>
      </c>
      <c r="K51" s="224" t="n">
        <v>11855.529</v>
      </c>
      <c r="L51" s="224" t="n">
        <v>4587.7262</v>
      </c>
      <c r="M51" s="224" t="n">
        <v>240.99406</v>
      </c>
      <c r="N51" s="224" t="n">
        <v>3571.4863</v>
      </c>
      <c r="O51" s="224" t="n">
        <v>4533.0078</v>
      </c>
      <c r="P51" s="224" t="n">
        <v>1063.19</v>
      </c>
      <c r="Q51" s="224" t="n">
        <v>1377.7916</v>
      </c>
      <c r="R51" s="224" t="n">
        <v>4023.9196</v>
      </c>
      <c r="S51" s="226" t="n">
        <v>269.63997</v>
      </c>
      <c r="T51" s="221" t="n">
        <f aca="false">SUM(C51:S51)</f>
        <v>42180.48952</v>
      </c>
      <c r="U51" s="227" t="n">
        <f aca="false">(T51-T47)/T47</f>
        <v>0.0983820838691415</v>
      </c>
      <c r="V51" s="181"/>
    </row>
    <row r="52" customFormat="false" ht="12.75" hidden="false" customHeight="false" outlineLevel="0" collapsed="false">
      <c r="B52" s="223" t="s">
        <v>181</v>
      </c>
      <c r="C52" s="224" t="n">
        <v>3923.7646</v>
      </c>
      <c r="D52" s="224" t="n">
        <v>1832.919</v>
      </c>
      <c r="E52" s="224" t="n">
        <v>755.79911</v>
      </c>
      <c r="F52" s="224" t="n">
        <v>232.62321</v>
      </c>
      <c r="G52" s="224" t="n">
        <v>406.32502</v>
      </c>
      <c r="H52" s="224" t="n">
        <v>469.16808</v>
      </c>
      <c r="I52" s="224" t="n">
        <v>2229.3655</v>
      </c>
      <c r="J52" s="224" t="n">
        <v>765.32328</v>
      </c>
      <c r="K52" s="224" t="n">
        <v>11707.661</v>
      </c>
      <c r="L52" s="224" t="n">
        <v>4669.3987</v>
      </c>
      <c r="M52" s="224" t="n">
        <v>256.5075</v>
      </c>
      <c r="N52" s="224" t="n">
        <v>3594.8601</v>
      </c>
      <c r="O52" s="224" t="n">
        <v>4585.9151</v>
      </c>
      <c r="P52" s="224" t="n">
        <v>1017.7902</v>
      </c>
      <c r="Q52" s="224" t="n">
        <v>1397.1146</v>
      </c>
      <c r="R52" s="224" t="n">
        <v>4203.8893</v>
      </c>
      <c r="S52" s="226" t="n">
        <v>264.56025</v>
      </c>
      <c r="T52" s="221" t="n">
        <f aca="false">SUM(C52:S52)</f>
        <v>42312.98455</v>
      </c>
      <c r="U52" s="227" t="n">
        <f aca="false">(T52-T48)/T48</f>
        <v>0.109641735289224</v>
      </c>
      <c r="V52" s="181"/>
    </row>
    <row r="53" customFormat="false" ht="13.5" hidden="false" customHeight="false" outlineLevel="0" collapsed="false">
      <c r="B53" s="228" t="s">
        <v>182</v>
      </c>
      <c r="C53" s="229" t="n">
        <v>3932.6799</v>
      </c>
      <c r="D53" s="229" t="n">
        <v>1959.9275</v>
      </c>
      <c r="E53" s="229" t="n">
        <v>778.90523</v>
      </c>
      <c r="F53" s="229" t="n">
        <v>424.50129</v>
      </c>
      <c r="G53" s="229" t="n">
        <v>391.39394</v>
      </c>
      <c r="H53" s="229" t="n">
        <v>536.34665</v>
      </c>
      <c r="I53" s="229" t="n">
        <v>2320.8752</v>
      </c>
      <c r="J53" s="229" t="n">
        <v>741.10607</v>
      </c>
      <c r="K53" s="229" t="n">
        <v>12099.89</v>
      </c>
      <c r="L53" s="229" t="n">
        <v>4532.3642</v>
      </c>
      <c r="M53" s="229" t="n">
        <v>258.94696</v>
      </c>
      <c r="N53" s="229" t="n">
        <v>3911.3679</v>
      </c>
      <c r="O53" s="229" t="n">
        <v>4494.1382</v>
      </c>
      <c r="P53" s="229" t="n">
        <v>967.34163</v>
      </c>
      <c r="Q53" s="229" t="n">
        <v>1369.3988</v>
      </c>
      <c r="R53" s="229" t="n">
        <v>4292.2075</v>
      </c>
      <c r="S53" s="230" t="n">
        <v>274.20732</v>
      </c>
      <c r="T53" s="236" t="n">
        <f aca="false">SUM(C53:S53)</f>
        <v>43285.59829</v>
      </c>
      <c r="U53" s="237" t="n">
        <f aca="false">(T53-T49)/T49</f>
        <v>0.0886192910856205</v>
      </c>
      <c r="V53" s="181"/>
    </row>
    <row r="54" customFormat="false" ht="12.75" hidden="false" customHeight="false" outlineLevel="0" collapsed="false">
      <c r="B54" s="231" t="s">
        <v>183</v>
      </c>
      <c r="C54" s="232" t="n">
        <v>3901.8237</v>
      </c>
      <c r="D54" s="232" t="n">
        <v>2058.163</v>
      </c>
      <c r="E54" s="232" t="n">
        <v>897.82837</v>
      </c>
      <c r="F54" s="232" t="n">
        <v>326.01483</v>
      </c>
      <c r="G54" s="232" t="n">
        <v>382.58644</v>
      </c>
      <c r="H54" s="232" t="n">
        <v>521.77343</v>
      </c>
      <c r="I54" s="232" t="n">
        <v>2364.4958</v>
      </c>
      <c r="J54" s="232" t="n">
        <v>752.24636</v>
      </c>
      <c r="K54" s="232" t="n">
        <v>12434.858</v>
      </c>
      <c r="L54" s="232" t="n">
        <v>4833.5533</v>
      </c>
      <c r="M54" s="232" t="n">
        <v>268.25164</v>
      </c>
      <c r="N54" s="232" t="n">
        <v>4118.7162</v>
      </c>
      <c r="O54" s="232" t="n">
        <v>5209.9044</v>
      </c>
      <c r="P54" s="232" t="n">
        <v>1201.8004</v>
      </c>
      <c r="Q54" s="232" t="n">
        <v>1450.9746</v>
      </c>
      <c r="R54" s="232" t="n">
        <v>4751.2336</v>
      </c>
      <c r="S54" s="233" t="n">
        <v>282.08018</v>
      </c>
      <c r="T54" s="234" t="n">
        <f aca="false">SUM(C54:S54)</f>
        <v>45756.30425</v>
      </c>
      <c r="U54" s="235" t="n">
        <f aca="false">(T54-T50)/T50</f>
        <v>0.0769526321264124</v>
      </c>
      <c r="V54" s="181"/>
    </row>
    <row r="55" customFormat="false" ht="12.75" hidden="false" customHeight="false" outlineLevel="0" collapsed="false">
      <c r="B55" s="223" t="s">
        <v>184</v>
      </c>
      <c r="C55" s="224" t="n">
        <v>3867.7952</v>
      </c>
      <c r="D55" s="224" t="n">
        <v>2102.0796</v>
      </c>
      <c r="E55" s="224" t="n">
        <v>903.01376</v>
      </c>
      <c r="F55" s="224" t="n">
        <v>394.66163</v>
      </c>
      <c r="G55" s="224" t="n">
        <v>407.0823</v>
      </c>
      <c r="H55" s="224" t="n">
        <v>511.40731</v>
      </c>
      <c r="I55" s="224" t="n">
        <v>2427.8702</v>
      </c>
      <c r="J55" s="224" t="n">
        <v>721.04517</v>
      </c>
      <c r="K55" s="224" t="n">
        <v>12097.925</v>
      </c>
      <c r="L55" s="224" t="n">
        <v>4674.3813</v>
      </c>
      <c r="M55" s="224" t="n">
        <v>258.22239</v>
      </c>
      <c r="N55" s="224" t="n">
        <v>4434.9165</v>
      </c>
      <c r="O55" s="224" t="n">
        <v>4888.5692</v>
      </c>
      <c r="P55" s="224" t="n">
        <v>1032.2752</v>
      </c>
      <c r="Q55" s="224" t="n">
        <v>1317.9003</v>
      </c>
      <c r="R55" s="224" t="n">
        <v>4536.0246</v>
      </c>
      <c r="S55" s="226" t="n">
        <v>291.24597</v>
      </c>
      <c r="T55" s="221" t="n">
        <f aca="false">SUM(C55:S55)</f>
        <v>44866.41563</v>
      </c>
      <c r="U55" s="227" t="n">
        <f aca="false">(T55-T51)/T51</f>
        <v>0.0636769781613478</v>
      </c>
      <c r="V55" s="181"/>
    </row>
    <row r="56" customFormat="false" ht="12.75" hidden="false" customHeight="false" outlineLevel="0" collapsed="false">
      <c r="B56" s="223" t="s">
        <v>185</v>
      </c>
      <c r="C56" s="224" t="n">
        <v>3968.6293</v>
      </c>
      <c r="D56" s="224" t="n">
        <v>2165.581</v>
      </c>
      <c r="E56" s="224" t="n">
        <v>921.78624</v>
      </c>
      <c r="F56" s="224" t="n">
        <v>399.12786</v>
      </c>
      <c r="G56" s="224" t="n">
        <v>462.89457</v>
      </c>
      <c r="H56" s="224" t="n">
        <v>565.86705</v>
      </c>
      <c r="I56" s="224" t="n">
        <v>2399.887</v>
      </c>
      <c r="J56" s="224" t="n">
        <v>809.70806</v>
      </c>
      <c r="K56" s="224" t="n">
        <v>12223.35</v>
      </c>
      <c r="L56" s="224" t="n">
        <v>4918.3792</v>
      </c>
      <c r="M56" s="224" t="n">
        <v>280.25372</v>
      </c>
      <c r="N56" s="224" t="n">
        <v>4044.9687</v>
      </c>
      <c r="O56" s="224" t="n">
        <v>5062.6156</v>
      </c>
      <c r="P56" s="224" t="n">
        <v>1106.2326</v>
      </c>
      <c r="Q56" s="224" t="n">
        <v>1526.2584</v>
      </c>
      <c r="R56" s="224" t="n">
        <v>4855.5101</v>
      </c>
      <c r="S56" s="226" t="n">
        <v>275.45376</v>
      </c>
      <c r="T56" s="221" t="n">
        <f aca="false">SUM(C56:S56)</f>
        <v>45986.50316</v>
      </c>
      <c r="U56" s="227" t="n">
        <f aca="false">(T56-T52)/T52</f>
        <v>0.0868177617123441</v>
      </c>
      <c r="V56" s="181"/>
    </row>
    <row r="57" customFormat="false" ht="13.5" hidden="false" customHeight="false" outlineLevel="0" collapsed="false">
      <c r="B57" s="228" t="s">
        <v>186</v>
      </c>
      <c r="C57" s="229" t="n">
        <v>4214.0007</v>
      </c>
      <c r="D57" s="229" t="n">
        <v>2273.491</v>
      </c>
      <c r="E57" s="229" t="n">
        <v>917.56464</v>
      </c>
      <c r="F57" s="229" t="n">
        <v>503.74438</v>
      </c>
      <c r="G57" s="229" t="n">
        <v>487.96979</v>
      </c>
      <c r="H57" s="229" t="n">
        <v>566.28284</v>
      </c>
      <c r="I57" s="229" t="n">
        <v>2413.0883</v>
      </c>
      <c r="J57" s="229" t="n">
        <v>774.1528</v>
      </c>
      <c r="K57" s="229" t="n">
        <v>12430.518</v>
      </c>
      <c r="L57" s="229" t="n">
        <v>4853.6837</v>
      </c>
      <c r="M57" s="229" t="n">
        <v>297.7539</v>
      </c>
      <c r="N57" s="229" t="n">
        <v>3930.5795</v>
      </c>
      <c r="O57" s="229" t="n">
        <v>5070.2637</v>
      </c>
      <c r="P57" s="229" t="n">
        <v>1096.7054</v>
      </c>
      <c r="Q57" s="229" t="n">
        <v>1450.1853</v>
      </c>
      <c r="R57" s="229" t="n">
        <v>4950.7104</v>
      </c>
      <c r="S57" s="230" t="n">
        <v>290.27174</v>
      </c>
      <c r="T57" s="236" t="n">
        <f aca="false">SUM(C57:S57)</f>
        <v>46520.96609</v>
      </c>
      <c r="U57" s="237" t="n">
        <f aca="false">(T57-T53)/T53</f>
        <v>0.0747446709255127</v>
      </c>
      <c r="V57" s="181"/>
    </row>
    <row r="58" customFormat="false" ht="12.75" hidden="false" customHeight="false" outlineLevel="0" collapsed="false">
      <c r="B58" s="231" t="s">
        <v>187</v>
      </c>
      <c r="C58" s="232" t="n">
        <v>4040.9002</v>
      </c>
      <c r="D58" s="232" t="n">
        <v>2247.1617</v>
      </c>
      <c r="E58" s="232" t="n">
        <v>776.1038</v>
      </c>
      <c r="F58" s="232" t="n">
        <v>408.93649</v>
      </c>
      <c r="G58" s="232" t="n">
        <v>457.57283</v>
      </c>
      <c r="H58" s="232" t="n">
        <v>516.24862</v>
      </c>
      <c r="I58" s="232" t="n">
        <v>2581.3675</v>
      </c>
      <c r="J58" s="232" t="n">
        <v>795.15314</v>
      </c>
      <c r="K58" s="232" t="n">
        <v>12647.743</v>
      </c>
      <c r="L58" s="232" t="n">
        <v>4903.1318</v>
      </c>
      <c r="M58" s="232" t="n">
        <v>277.73732</v>
      </c>
      <c r="N58" s="232" t="n">
        <v>3890.0386</v>
      </c>
      <c r="O58" s="232" t="n">
        <v>5461.616</v>
      </c>
      <c r="P58" s="232" t="n">
        <v>1117.5345</v>
      </c>
      <c r="Q58" s="232" t="n">
        <v>1595.5532</v>
      </c>
      <c r="R58" s="232" t="n">
        <v>4874.6544</v>
      </c>
      <c r="S58" s="233" t="n">
        <v>299.18338</v>
      </c>
      <c r="T58" s="234" t="n">
        <f aca="false">SUM(C58:S58)</f>
        <v>46890.63648</v>
      </c>
      <c r="U58" s="235" t="n">
        <f aca="false">(T58-T54)/T54</f>
        <v>0.0247907309952814</v>
      </c>
    </row>
    <row r="59" customFormat="false" ht="12.75" hidden="false" customHeight="false" outlineLevel="0" collapsed="false">
      <c r="B59" s="223" t="s">
        <v>188</v>
      </c>
      <c r="C59" s="224" t="n">
        <v>4225.8533</v>
      </c>
      <c r="D59" s="224" t="n">
        <v>2279.6428</v>
      </c>
      <c r="E59" s="224" t="n">
        <v>804.66687</v>
      </c>
      <c r="F59" s="224" t="n">
        <v>289.97931</v>
      </c>
      <c r="G59" s="224" t="n">
        <v>569.26035</v>
      </c>
      <c r="H59" s="224" t="n">
        <v>588.1362</v>
      </c>
      <c r="I59" s="224" t="n">
        <v>2487.3068</v>
      </c>
      <c r="J59" s="224" t="n">
        <v>787.56736</v>
      </c>
      <c r="K59" s="224" t="n">
        <v>12474.661</v>
      </c>
      <c r="L59" s="224" t="n">
        <v>4893.1178</v>
      </c>
      <c r="M59" s="224" t="n">
        <v>288.59439</v>
      </c>
      <c r="N59" s="224" t="n">
        <v>4197.2097</v>
      </c>
      <c r="O59" s="224" t="n">
        <v>5290.9021</v>
      </c>
      <c r="P59" s="224" t="n">
        <v>1167.4082</v>
      </c>
      <c r="Q59" s="224" t="n">
        <v>1602.8895</v>
      </c>
      <c r="R59" s="224" t="n">
        <v>5236.2744</v>
      </c>
      <c r="S59" s="226" t="n">
        <v>299.95502</v>
      </c>
      <c r="T59" s="221" t="n">
        <f aca="false">SUM(C59:S59)</f>
        <v>47483.4251</v>
      </c>
      <c r="U59" s="227" t="n">
        <f aca="false">(T59-T55)/T55</f>
        <v>0.0583289178164288</v>
      </c>
    </row>
    <row r="60" customFormat="false" ht="12.75" hidden="false" customHeight="false" outlineLevel="0" collapsed="false">
      <c r="B60" s="223" t="s">
        <v>189</v>
      </c>
      <c r="C60" s="224" t="n">
        <v>4337.4309</v>
      </c>
      <c r="D60" s="224" t="n">
        <v>2134.1566</v>
      </c>
      <c r="E60" s="224" t="n">
        <v>862.04659</v>
      </c>
      <c r="F60" s="224" t="n">
        <v>357.38501</v>
      </c>
      <c r="G60" s="224" t="n">
        <v>568.56533</v>
      </c>
      <c r="H60" s="224" t="n">
        <v>703.15828</v>
      </c>
      <c r="I60" s="224" t="n">
        <v>2495.9423</v>
      </c>
      <c r="J60" s="224" t="n">
        <v>883.85104</v>
      </c>
      <c r="K60" s="224" t="n">
        <v>12653.377</v>
      </c>
      <c r="L60" s="224" t="n">
        <v>5008.9134</v>
      </c>
      <c r="M60" s="224" t="n">
        <v>333.62106</v>
      </c>
      <c r="N60" s="224" t="n">
        <v>4253.5408</v>
      </c>
      <c r="O60" s="224" t="n">
        <v>5628.5094</v>
      </c>
      <c r="P60" s="224" t="n">
        <v>1232.2883</v>
      </c>
      <c r="Q60" s="224" t="n">
        <v>1641.7791</v>
      </c>
      <c r="R60" s="224" t="n">
        <v>5348.7471</v>
      </c>
      <c r="S60" s="226" t="n">
        <v>306.78318</v>
      </c>
      <c r="T60" s="221" t="n">
        <f aca="false">SUM(C60:S60)</f>
        <v>48750.09539</v>
      </c>
      <c r="U60" s="227" t="n">
        <f aca="false">(T60-T56)/T56</f>
        <v>0.0600957246169531</v>
      </c>
      <c r="V60" s="181"/>
    </row>
    <row r="61" customFormat="false" ht="13.5" hidden="false" customHeight="false" outlineLevel="0" collapsed="false">
      <c r="B61" s="228" t="s">
        <v>190</v>
      </c>
      <c r="C61" s="229" t="n">
        <v>3902.3523</v>
      </c>
      <c r="D61" s="229" t="n">
        <v>1778.3803</v>
      </c>
      <c r="E61" s="229" t="n">
        <v>742.91756</v>
      </c>
      <c r="F61" s="229" t="n">
        <v>364.59724</v>
      </c>
      <c r="G61" s="229" t="n">
        <v>484.78315</v>
      </c>
      <c r="H61" s="229" t="n">
        <v>541.81912</v>
      </c>
      <c r="I61" s="229" t="n">
        <v>2146.3265</v>
      </c>
      <c r="J61" s="229" t="n">
        <v>736.67224</v>
      </c>
      <c r="K61" s="229" t="n">
        <v>11738.309</v>
      </c>
      <c r="L61" s="229" t="n">
        <v>4361.4026</v>
      </c>
      <c r="M61" s="229" t="n">
        <v>301.98425</v>
      </c>
      <c r="N61" s="229" t="n">
        <v>3417.7274</v>
      </c>
      <c r="O61" s="229" t="n">
        <v>5240.8193</v>
      </c>
      <c r="P61" s="229" t="n">
        <v>1105.6741</v>
      </c>
      <c r="Q61" s="229" t="n">
        <v>1545.6985</v>
      </c>
      <c r="R61" s="229" t="n">
        <v>4399.7057</v>
      </c>
      <c r="S61" s="230" t="n">
        <v>308.48581</v>
      </c>
      <c r="T61" s="236" t="n">
        <f aca="false">SUM(C61:S61)</f>
        <v>43117.65507</v>
      </c>
      <c r="U61" s="237" t="n">
        <f aca="false">(T61-T57)/T57</f>
        <v>-0.073156499231248</v>
      </c>
      <c r="V61" s="181"/>
    </row>
    <row r="62" customFormat="false" ht="12.75" hidden="false" customHeight="false" outlineLevel="0" collapsed="false">
      <c r="B62" s="231" t="s">
        <v>191</v>
      </c>
      <c r="C62" s="232" t="n">
        <v>3500.5223</v>
      </c>
      <c r="D62" s="232" t="n">
        <v>1639.7572</v>
      </c>
      <c r="E62" s="232" t="n">
        <v>547.79069</v>
      </c>
      <c r="F62" s="232" t="n">
        <v>446.12319</v>
      </c>
      <c r="G62" s="232" t="n">
        <v>460.64061</v>
      </c>
      <c r="H62" s="232" t="n">
        <v>465.00248</v>
      </c>
      <c r="I62" s="232" t="n">
        <v>2129.8287</v>
      </c>
      <c r="J62" s="232" t="n">
        <v>715.76579</v>
      </c>
      <c r="K62" s="232" t="n">
        <v>10141.377</v>
      </c>
      <c r="L62" s="232" t="n">
        <v>4115.6127</v>
      </c>
      <c r="M62" s="232" t="n">
        <v>292.78848</v>
      </c>
      <c r="N62" s="232" t="n">
        <v>3377.0995</v>
      </c>
      <c r="O62" s="232" t="n">
        <v>4739.4093</v>
      </c>
      <c r="P62" s="232" t="n">
        <v>1064.6836</v>
      </c>
      <c r="Q62" s="232" t="n">
        <v>1370.7964</v>
      </c>
      <c r="R62" s="232" t="n">
        <v>3846.5277</v>
      </c>
      <c r="S62" s="233" t="n">
        <v>269.56783</v>
      </c>
      <c r="T62" s="234" t="n">
        <f aca="false">SUM(C62:S62)</f>
        <v>39123.29347</v>
      </c>
      <c r="U62" s="235" t="n">
        <f aca="false">(T62-T58)/T58</f>
        <v>-0.165648060958033</v>
      </c>
      <c r="V62" s="181"/>
    </row>
    <row r="63" customFormat="false" ht="12.75" hidden="false" customHeight="false" outlineLevel="0" collapsed="false">
      <c r="B63" s="223" t="s">
        <v>192</v>
      </c>
      <c r="C63" s="224" t="n">
        <v>3605.5475</v>
      </c>
      <c r="D63" s="224" t="n">
        <v>1836.0798</v>
      </c>
      <c r="E63" s="224" t="n">
        <v>688.02945</v>
      </c>
      <c r="F63" s="224" t="n">
        <v>323.74163</v>
      </c>
      <c r="G63" s="224" t="n">
        <v>454.05787</v>
      </c>
      <c r="H63" s="224" t="n">
        <v>460.05657</v>
      </c>
      <c r="I63" s="224" t="n">
        <v>2157.4897</v>
      </c>
      <c r="J63" s="224" t="n">
        <v>747.94906</v>
      </c>
      <c r="K63" s="224" t="n">
        <v>10519.704</v>
      </c>
      <c r="L63" s="224" t="n">
        <v>4497.4516</v>
      </c>
      <c r="M63" s="224" t="n">
        <v>299.68592</v>
      </c>
      <c r="N63" s="224" t="n">
        <v>3307.7772</v>
      </c>
      <c r="O63" s="224" t="n">
        <v>4841.5392</v>
      </c>
      <c r="P63" s="224" t="n">
        <v>1051.505</v>
      </c>
      <c r="Q63" s="224" t="n">
        <v>1227.4361</v>
      </c>
      <c r="R63" s="224" t="n">
        <v>3843.2965</v>
      </c>
      <c r="S63" s="226" t="n">
        <v>294.14397</v>
      </c>
      <c r="T63" s="221" t="n">
        <f aca="false">SUM(C63:S63)</f>
        <v>40155.49107</v>
      </c>
      <c r="U63" s="227" t="n">
        <f aca="false">(T63-T59)/T59</f>
        <v>-0.15432614674631</v>
      </c>
      <c r="V63" s="181"/>
    </row>
    <row r="64" customFormat="false" ht="12.75" hidden="false" customHeight="false" outlineLevel="0" collapsed="false">
      <c r="B64" s="223" t="s">
        <v>193</v>
      </c>
      <c r="C64" s="224" t="n">
        <v>3697.7964</v>
      </c>
      <c r="D64" s="224" t="n">
        <v>1893.571</v>
      </c>
      <c r="E64" s="224" t="n">
        <v>635.63751</v>
      </c>
      <c r="F64" s="224" t="n">
        <v>245.32468</v>
      </c>
      <c r="G64" s="224" t="n">
        <v>409.49593</v>
      </c>
      <c r="H64" s="224" t="n">
        <v>505.07741</v>
      </c>
      <c r="I64" s="224" t="n">
        <v>2676.6091</v>
      </c>
      <c r="J64" s="224" t="n">
        <v>759.61712</v>
      </c>
      <c r="K64" s="224" t="n">
        <v>11165.208</v>
      </c>
      <c r="L64" s="224" t="n">
        <v>4335.8136</v>
      </c>
      <c r="M64" s="224" t="n">
        <v>289.64418</v>
      </c>
      <c r="N64" s="224" t="n">
        <v>3632.5709</v>
      </c>
      <c r="O64" s="224" t="n">
        <v>5022.1154</v>
      </c>
      <c r="P64" s="224" t="n">
        <v>1050.7779</v>
      </c>
      <c r="Q64" s="224" t="n">
        <v>1437.9765</v>
      </c>
      <c r="R64" s="224" t="n">
        <v>3833.0731</v>
      </c>
      <c r="S64" s="226" t="n">
        <v>312.04162</v>
      </c>
      <c r="T64" s="221" t="n">
        <f aca="false">SUM(C64:S64)</f>
        <v>41902.35035</v>
      </c>
      <c r="U64" s="227" t="n">
        <f aca="false">(T64-T60)/T60</f>
        <v>-0.140466290070166</v>
      </c>
      <c r="V64" s="181"/>
    </row>
    <row r="65" customFormat="false" ht="13.5" hidden="false" customHeight="false" outlineLevel="0" collapsed="false">
      <c r="B65" s="228" t="s">
        <v>194</v>
      </c>
      <c r="C65" s="229" t="n">
        <v>4062.1576</v>
      </c>
      <c r="D65" s="229" t="n">
        <v>1863.4001</v>
      </c>
      <c r="E65" s="229" t="n">
        <v>714.64308</v>
      </c>
      <c r="F65" s="229" t="n">
        <v>195.96356</v>
      </c>
      <c r="G65" s="229" t="n">
        <v>412.13735</v>
      </c>
      <c r="H65" s="229" t="n">
        <v>466.4892</v>
      </c>
      <c r="I65" s="229" t="n">
        <v>2492.5875</v>
      </c>
      <c r="J65" s="229" t="n">
        <v>787.79677</v>
      </c>
      <c r="K65" s="229" t="n">
        <v>10942.767</v>
      </c>
      <c r="L65" s="229" t="n">
        <v>4522.1281</v>
      </c>
      <c r="M65" s="229" t="n">
        <v>303.14529</v>
      </c>
      <c r="N65" s="229" t="n">
        <v>3751.5203</v>
      </c>
      <c r="O65" s="229" t="n">
        <v>4696.6904</v>
      </c>
      <c r="P65" s="229" t="n">
        <v>1147.4751</v>
      </c>
      <c r="Q65" s="229" t="n">
        <v>1454.4065</v>
      </c>
      <c r="R65" s="229" t="n">
        <v>3727.568</v>
      </c>
      <c r="S65" s="230" t="n">
        <v>294.33413</v>
      </c>
      <c r="T65" s="236" t="n">
        <f aca="false">SUM(C65:S65)</f>
        <v>41835.20998</v>
      </c>
      <c r="U65" s="237" t="n">
        <f aca="false">(T65-T61)/T61</f>
        <v>-0.0297429228912841</v>
      </c>
      <c r="V65" s="181"/>
    </row>
    <row r="66" customFormat="false" ht="12.75" hidden="false" customHeight="false" outlineLevel="0" collapsed="false">
      <c r="B66" s="231" t="s">
        <v>243</v>
      </c>
      <c r="C66" s="232" t="n">
        <v>4263.564</v>
      </c>
      <c r="D66" s="232" t="n">
        <v>1885.0577</v>
      </c>
      <c r="E66" s="232" t="n">
        <v>788.31065</v>
      </c>
      <c r="F66" s="232" t="n">
        <v>312.53173</v>
      </c>
      <c r="G66" s="232" t="n">
        <v>437.87065</v>
      </c>
      <c r="H66" s="232" t="n">
        <v>514.28173</v>
      </c>
      <c r="I66" s="232" t="n">
        <v>2465.9768</v>
      </c>
      <c r="J66" s="232" t="n">
        <v>786.06553</v>
      </c>
      <c r="K66" s="232" t="n">
        <v>11472.504</v>
      </c>
      <c r="L66" s="232" t="n">
        <v>4418.0437</v>
      </c>
      <c r="M66" s="232" t="n">
        <v>319.24049</v>
      </c>
      <c r="N66" s="232" t="n">
        <v>3600.9952</v>
      </c>
      <c r="O66" s="232" t="n">
        <v>5062.3698</v>
      </c>
      <c r="P66" s="232" t="n">
        <v>1167.0646</v>
      </c>
      <c r="Q66" s="232" t="n">
        <v>1543.3864</v>
      </c>
      <c r="R66" s="232" t="n">
        <v>4072.6114</v>
      </c>
      <c r="S66" s="233" t="n">
        <v>312.81921</v>
      </c>
      <c r="T66" s="234" t="n">
        <f aca="false">SUM(C66:S66)</f>
        <v>43422.69359</v>
      </c>
      <c r="U66" s="235" t="n">
        <f aca="false">(T66-T62)/T62</f>
        <v>0.109893614230019</v>
      </c>
      <c r="V66" s="181"/>
    </row>
    <row r="67" customFormat="false" ht="12.75" hidden="false" customHeight="false" outlineLevel="0" collapsed="false">
      <c r="B67" s="223" t="s">
        <v>244</v>
      </c>
      <c r="C67" s="224" t="n">
        <v>4610.1155</v>
      </c>
      <c r="D67" s="224" t="n">
        <v>1968.7117</v>
      </c>
      <c r="E67" s="224" t="n">
        <v>795.23823</v>
      </c>
      <c r="F67" s="224" t="n">
        <v>225.23855</v>
      </c>
      <c r="G67" s="224" t="n">
        <v>560.91595</v>
      </c>
      <c r="H67" s="224" t="n">
        <v>554.71384</v>
      </c>
      <c r="I67" s="224" t="n">
        <v>2475.0369</v>
      </c>
      <c r="J67" s="224" t="n">
        <v>782.00332</v>
      </c>
      <c r="K67" s="224" t="n">
        <v>11879.137</v>
      </c>
      <c r="L67" s="224" t="n">
        <v>4558.6921</v>
      </c>
      <c r="M67" s="224" t="n">
        <v>309.44961</v>
      </c>
      <c r="N67" s="224" t="n">
        <v>3530.5988</v>
      </c>
      <c r="O67" s="224" t="n">
        <v>5161.6705</v>
      </c>
      <c r="P67" s="224" t="n">
        <v>1218.1756</v>
      </c>
      <c r="Q67" s="224" t="n">
        <v>1790.6313</v>
      </c>
      <c r="R67" s="224" t="n">
        <v>4507.4436</v>
      </c>
      <c r="S67" s="226" t="n">
        <v>316.50055</v>
      </c>
      <c r="T67" s="221" t="n">
        <f aca="false">SUM(C67:S67)</f>
        <v>45244.27305</v>
      </c>
      <c r="U67" s="227" t="n">
        <f aca="false">(T67-T63)/T63</f>
        <v>0.126726926863604</v>
      </c>
      <c r="V67" s="181"/>
    </row>
    <row r="68" customFormat="false" ht="12.75" hidden="false" customHeight="false" outlineLevel="0" collapsed="false">
      <c r="B68" s="223" t="s">
        <v>245</v>
      </c>
      <c r="C68" s="224" t="n">
        <v>5004.0654</v>
      </c>
      <c r="D68" s="224" t="n">
        <v>2112.4574</v>
      </c>
      <c r="E68" s="224" t="n">
        <v>905.48952</v>
      </c>
      <c r="F68" s="224" t="n">
        <v>263.90692</v>
      </c>
      <c r="G68" s="224" t="n">
        <v>535.86221</v>
      </c>
      <c r="H68" s="224" t="n">
        <v>623.9206</v>
      </c>
      <c r="I68" s="224" t="n">
        <v>2694.4569</v>
      </c>
      <c r="J68" s="224" t="n">
        <v>841.98889</v>
      </c>
      <c r="K68" s="224" t="n">
        <v>12502.518</v>
      </c>
      <c r="L68" s="224" t="n">
        <v>4629.0264</v>
      </c>
      <c r="M68" s="224" t="n">
        <v>332.46935</v>
      </c>
      <c r="N68" s="224" t="n">
        <v>3706.4647</v>
      </c>
      <c r="O68" s="224" t="n">
        <v>5538.4846</v>
      </c>
      <c r="P68" s="224" t="n">
        <v>1340.6849</v>
      </c>
      <c r="Q68" s="224" t="n">
        <v>2130.0095</v>
      </c>
      <c r="R68" s="224" t="n">
        <v>4690.0725</v>
      </c>
      <c r="S68" s="226" t="n">
        <v>337.10922</v>
      </c>
      <c r="T68" s="221" t="n">
        <f aca="false">SUM(C68:S68)</f>
        <v>48188.98701</v>
      </c>
      <c r="U68" s="227" t="n">
        <f aca="false">(T68-T64)/T64</f>
        <v>0.150030645238018</v>
      </c>
      <c r="V68" s="181"/>
    </row>
    <row r="69" customFormat="false" ht="13.5" hidden="false" customHeight="false" outlineLevel="0" collapsed="false">
      <c r="B69" s="228" t="s">
        <v>246</v>
      </c>
      <c r="C69" s="229" t="n">
        <v>4980.2135</v>
      </c>
      <c r="D69" s="229" t="n">
        <v>2350.5731</v>
      </c>
      <c r="E69" s="229" t="n">
        <v>863.73972</v>
      </c>
      <c r="F69" s="229" t="n">
        <v>151.8207</v>
      </c>
      <c r="G69" s="229" t="n">
        <v>490.59323</v>
      </c>
      <c r="H69" s="229" t="n">
        <v>587.9039</v>
      </c>
      <c r="I69" s="229" t="n">
        <v>2614.8321</v>
      </c>
      <c r="J69" s="229" t="n">
        <v>947.51653</v>
      </c>
      <c r="K69" s="229" t="n">
        <v>12930.723</v>
      </c>
      <c r="L69" s="229" t="n">
        <v>4894.154</v>
      </c>
      <c r="M69" s="229" t="n">
        <v>328.67524</v>
      </c>
      <c r="N69" s="229" t="n">
        <v>3992.5451</v>
      </c>
      <c r="O69" s="229" t="n">
        <v>5525.8821</v>
      </c>
      <c r="P69" s="229" t="n">
        <v>1348.6091</v>
      </c>
      <c r="Q69" s="229" t="n">
        <v>1976.3108</v>
      </c>
      <c r="R69" s="229" t="n">
        <v>4741.2434</v>
      </c>
      <c r="S69" s="230" t="n">
        <v>343.58157</v>
      </c>
      <c r="T69" s="236" t="n">
        <f aca="false">SUM(C69:S69)</f>
        <v>49068.91709</v>
      </c>
      <c r="U69" s="237" t="n">
        <f aca="false">(T69-T65)/T65</f>
        <v>0.17290954469831</v>
      </c>
    </row>
    <row r="70" customFormat="false" ht="12.75" hidden="false" customHeight="false" outlineLevel="0" collapsed="false">
      <c r="B70" s="231" t="s">
        <v>247</v>
      </c>
      <c r="C70" s="232" t="n">
        <v>5372.6885</v>
      </c>
      <c r="D70" s="232" t="n">
        <v>2314.6204</v>
      </c>
      <c r="E70" s="232" t="n">
        <v>1065.822</v>
      </c>
      <c r="F70" s="232" t="n">
        <v>178.23048</v>
      </c>
      <c r="G70" s="232" t="n">
        <v>581.23911</v>
      </c>
      <c r="H70" s="232" t="n">
        <v>635.45367</v>
      </c>
      <c r="I70" s="232" t="n">
        <v>2914.0374</v>
      </c>
      <c r="J70" s="232" t="n">
        <v>929.76474</v>
      </c>
      <c r="K70" s="232" t="n">
        <v>13278.462</v>
      </c>
      <c r="L70" s="232" t="n">
        <v>5064.3943</v>
      </c>
      <c r="M70" s="232" t="n">
        <v>340.93111</v>
      </c>
      <c r="N70" s="232" t="n">
        <v>4705.1591</v>
      </c>
      <c r="O70" s="232" t="n">
        <v>6300.4627</v>
      </c>
      <c r="P70" s="232" t="n">
        <v>1389.2621</v>
      </c>
      <c r="Q70" s="232" t="n">
        <v>2006.6792</v>
      </c>
      <c r="R70" s="232" t="n">
        <v>5167.0168</v>
      </c>
      <c r="S70" s="233" t="n">
        <v>359.57547</v>
      </c>
      <c r="T70" s="234" t="n">
        <f aca="false">SUM(C70:S70)</f>
        <v>52603.79908</v>
      </c>
      <c r="U70" s="235" t="n">
        <f aca="false">(T70-T66)/T66</f>
        <v>0.211435651060448</v>
      </c>
    </row>
    <row r="71" customFormat="false" ht="12.75" hidden="false" customHeight="false" outlineLevel="0" collapsed="false">
      <c r="B71" s="223" t="s">
        <v>248</v>
      </c>
      <c r="C71" s="224" t="n">
        <v>5293.9776</v>
      </c>
      <c r="D71" s="224" t="n">
        <v>2388.1192</v>
      </c>
      <c r="E71" s="224" t="n">
        <v>815.16428</v>
      </c>
      <c r="F71" s="224" t="n">
        <v>162.31942</v>
      </c>
      <c r="G71" s="224" t="n">
        <v>584.29134</v>
      </c>
      <c r="H71" s="224" t="n">
        <v>664.86795</v>
      </c>
      <c r="I71" s="224" t="n">
        <v>2955.8267</v>
      </c>
      <c r="J71" s="224" t="n">
        <v>998.85532</v>
      </c>
      <c r="K71" s="224" t="n">
        <v>13264.782</v>
      </c>
      <c r="L71" s="224" t="n">
        <v>4903.5479</v>
      </c>
      <c r="M71" s="224" t="n">
        <v>352.21749</v>
      </c>
      <c r="N71" s="224" t="n">
        <v>4299.359</v>
      </c>
      <c r="O71" s="224" t="n">
        <v>6516.4582</v>
      </c>
      <c r="P71" s="224" t="n">
        <v>1319.0298</v>
      </c>
      <c r="Q71" s="224" t="n">
        <v>2126.1999</v>
      </c>
      <c r="R71" s="224" t="n">
        <v>4947.6808</v>
      </c>
      <c r="S71" s="226" t="n">
        <v>358.28252</v>
      </c>
      <c r="T71" s="221" t="n">
        <f aca="false">SUM(C71:S71)</f>
        <v>51950.97942</v>
      </c>
      <c r="U71" s="227" t="n">
        <f aca="false">(T71-T67)/T67</f>
        <v>0.148233266176878</v>
      </c>
    </row>
    <row r="72" customFormat="false" ht="12.75" hidden="false" customHeight="false" outlineLevel="0" collapsed="false">
      <c r="B72" s="223" t="s">
        <v>249</v>
      </c>
      <c r="C72" s="224" t="n">
        <v>5708.0721</v>
      </c>
      <c r="D72" s="224" t="n">
        <v>2400.2612</v>
      </c>
      <c r="E72" s="224" t="n">
        <v>992.45091</v>
      </c>
      <c r="F72" s="224" t="n">
        <v>244.59275</v>
      </c>
      <c r="G72" s="224" t="n">
        <v>572.30659</v>
      </c>
      <c r="H72" s="224" t="n">
        <v>646.66304</v>
      </c>
      <c r="I72" s="224" t="n">
        <v>3286.7099</v>
      </c>
      <c r="J72" s="224" t="n">
        <v>973.30887</v>
      </c>
      <c r="K72" s="224" t="n">
        <v>13886.461</v>
      </c>
      <c r="L72" s="224" t="n">
        <v>4999.3224</v>
      </c>
      <c r="M72" s="224" t="n">
        <v>364.92709</v>
      </c>
      <c r="N72" s="224" t="n">
        <v>3989.9901</v>
      </c>
      <c r="O72" s="224" t="n">
        <v>6434.8074</v>
      </c>
      <c r="P72" s="224" t="n">
        <v>1387.912</v>
      </c>
      <c r="Q72" s="224" t="n">
        <v>2223.6043</v>
      </c>
      <c r="R72" s="224" t="n">
        <v>4948.6955</v>
      </c>
      <c r="S72" s="226" t="n">
        <v>356.99321</v>
      </c>
      <c r="T72" s="221" t="n">
        <f aca="false">SUM(C72:S72)</f>
        <v>53417.07836</v>
      </c>
      <c r="U72" s="227" t="n">
        <f aca="false">(T72-T68)/T68</f>
        <v>0.108491414208709</v>
      </c>
    </row>
    <row r="73" customFormat="false" ht="13.5" hidden="false" customHeight="false" outlineLevel="0" collapsed="false">
      <c r="B73" s="228" t="s">
        <v>250</v>
      </c>
      <c r="C73" s="229" t="n">
        <v>6045.0788</v>
      </c>
      <c r="D73" s="229" t="n">
        <v>2048.5527</v>
      </c>
      <c r="E73" s="229" t="n">
        <v>854.37295</v>
      </c>
      <c r="F73" s="229" t="n">
        <v>227.10874</v>
      </c>
      <c r="G73" s="229" t="n">
        <v>596.80631</v>
      </c>
      <c r="H73" s="229" t="n">
        <v>658.1374</v>
      </c>
      <c r="I73" s="229" t="n">
        <v>3015.9725</v>
      </c>
      <c r="J73" s="229" t="n">
        <v>1029.552</v>
      </c>
      <c r="K73" s="229" t="n">
        <v>13512.276</v>
      </c>
      <c r="L73" s="229" t="n">
        <v>5097.3576</v>
      </c>
      <c r="M73" s="229" t="n">
        <v>371.57197</v>
      </c>
      <c r="N73" s="229" t="n">
        <v>4082.2258</v>
      </c>
      <c r="O73" s="229" t="n">
        <v>7106.4067</v>
      </c>
      <c r="P73" s="229" t="n">
        <v>1429.4316</v>
      </c>
      <c r="Q73" s="229" t="n">
        <v>1955.418</v>
      </c>
      <c r="R73" s="229" t="n">
        <v>4887.4689</v>
      </c>
      <c r="S73" s="230" t="n">
        <v>355.29371</v>
      </c>
      <c r="T73" s="236" t="n">
        <f aca="false">SUM(C73:S73)</f>
        <v>53273.03168</v>
      </c>
      <c r="U73" s="237" t="n">
        <f aca="false">(T73-T69)/T69</f>
        <v>0.0856777536436967</v>
      </c>
    </row>
    <row r="74" customFormat="false" ht="12.75" hidden="false" customHeight="false" outlineLevel="0" collapsed="false">
      <c r="B74" s="231" t="s">
        <v>195</v>
      </c>
      <c r="C74" s="232" t="n">
        <v>6167.0204</v>
      </c>
      <c r="D74" s="232" t="n">
        <v>2382.0802</v>
      </c>
      <c r="E74" s="232" t="n">
        <v>1025.947</v>
      </c>
      <c r="F74" s="232" t="n">
        <v>247.28237</v>
      </c>
      <c r="G74" s="232" t="n">
        <v>668.21417</v>
      </c>
      <c r="H74" s="232" t="n">
        <v>740.17273</v>
      </c>
      <c r="I74" s="232" t="n">
        <v>2946.2049</v>
      </c>
      <c r="J74" s="232" t="n">
        <v>1056.9082</v>
      </c>
      <c r="K74" s="232" t="n">
        <v>14956.093</v>
      </c>
      <c r="L74" s="232" t="n">
        <v>5404.8472</v>
      </c>
      <c r="M74" s="232" t="n">
        <v>402.26733</v>
      </c>
      <c r="N74" s="232" t="n">
        <v>3901.263</v>
      </c>
      <c r="O74" s="232" t="n">
        <v>6895.7091</v>
      </c>
      <c r="P74" s="232" t="n">
        <v>2145.194</v>
      </c>
      <c r="Q74" s="232" t="n">
        <v>1846.0238</v>
      </c>
      <c r="R74" s="232" t="n">
        <v>5319.2669</v>
      </c>
      <c r="S74" s="233" t="n">
        <v>383.73175</v>
      </c>
      <c r="T74" s="234" t="n">
        <f aca="false">SUM(C74:S74)</f>
        <v>56488.22605</v>
      </c>
      <c r="U74" s="235" t="n">
        <f aca="false">(T74-T70)/T70</f>
        <v>0.0738430881026776</v>
      </c>
    </row>
    <row r="75" customFormat="false" ht="12.75" hidden="false" customHeight="false" outlineLevel="0" collapsed="false">
      <c r="B75" s="223" t="s">
        <v>196</v>
      </c>
      <c r="C75" s="224" t="n">
        <v>6440.9736</v>
      </c>
      <c r="D75" s="224" t="n">
        <v>2128.3927</v>
      </c>
      <c r="E75" s="224" t="n">
        <v>971.96687</v>
      </c>
      <c r="F75" s="224" t="n">
        <v>275.79717</v>
      </c>
      <c r="G75" s="224" t="n">
        <v>613.48317</v>
      </c>
      <c r="H75" s="224" t="n">
        <v>748.40749</v>
      </c>
      <c r="I75" s="224" t="n">
        <v>2980.8606</v>
      </c>
      <c r="J75" s="224" t="n">
        <v>1100.853</v>
      </c>
      <c r="K75" s="224" t="n">
        <v>14719.95</v>
      </c>
      <c r="L75" s="224" t="n">
        <v>5206.3045</v>
      </c>
      <c r="M75" s="224" t="n">
        <v>406.6344</v>
      </c>
      <c r="N75" s="224" t="n">
        <v>3853.7199</v>
      </c>
      <c r="O75" s="224" t="n">
        <v>6695.0376</v>
      </c>
      <c r="P75" s="224" t="n">
        <v>1958.4128</v>
      </c>
      <c r="Q75" s="224" t="n">
        <v>1777.9428</v>
      </c>
      <c r="R75" s="224" t="n">
        <v>5156.6013</v>
      </c>
      <c r="S75" s="226" t="n">
        <v>370.63561</v>
      </c>
      <c r="T75" s="221" t="n">
        <f aca="false">SUM(C75:S75)</f>
        <v>55405.97351</v>
      </c>
      <c r="U75" s="227" t="n">
        <f aca="false">(T75-T71)/T71</f>
        <v>0.0665048884269908</v>
      </c>
    </row>
    <row r="76" customFormat="false" ht="12.75" hidden="false" customHeight="false" outlineLevel="0" collapsed="false">
      <c r="B76" s="223" t="s">
        <v>197</v>
      </c>
      <c r="C76" s="224" t="n">
        <v>6734.8496</v>
      </c>
      <c r="D76" s="224" t="n">
        <v>2337.5857</v>
      </c>
      <c r="E76" s="224" t="n">
        <v>931.38221</v>
      </c>
      <c r="F76" s="224" t="n">
        <v>246.54989</v>
      </c>
      <c r="G76" s="224" t="n">
        <v>693.31891</v>
      </c>
      <c r="H76" s="224" t="n">
        <v>678.03248</v>
      </c>
      <c r="I76" s="224" t="n">
        <v>3014.0757</v>
      </c>
      <c r="J76" s="224" t="n">
        <v>1108.4642</v>
      </c>
      <c r="K76" s="224" t="n">
        <v>14951.419</v>
      </c>
      <c r="L76" s="224" t="n">
        <v>5213.2535</v>
      </c>
      <c r="M76" s="224" t="n">
        <v>438.51621</v>
      </c>
      <c r="N76" s="224" t="n">
        <v>4770.5986</v>
      </c>
      <c r="O76" s="224" t="n">
        <v>7305.6692</v>
      </c>
      <c r="P76" s="224" t="n">
        <v>2269.8995</v>
      </c>
      <c r="Q76" s="224" t="n">
        <v>1825.2748</v>
      </c>
      <c r="R76" s="224" t="n">
        <v>5210.0561</v>
      </c>
      <c r="S76" s="226" t="n">
        <v>372.46238</v>
      </c>
      <c r="T76" s="221" t="n">
        <f aca="false">SUM(C76:S76)</f>
        <v>58101.40798</v>
      </c>
      <c r="U76" s="227" t="n">
        <f aca="false">(T76-T72)/T72</f>
        <v>0.0876934823808661</v>
      </c>
    </row>
    <row r="77" customFormat="false" ht="13.5" hidden="false" customHeight="false" outlineLevel="0" collapsed="false">
      <c r="B77" s="228" t="s">
        <v>198</v>
      </c>
      <c r="C77" s="229" t="n">
        <v>6440.0276</v>
      </c>
      <c r="D77" s="229" t="n">
        <v>2110.5128</v>
      </c>
      <c r="E77" s="229" t="n">
        <v>953.78385</v>
      </c>
      <c r="F77" s="229" t="n">
        <v>219.0161</v>
      </c>
      <c r="G77" s="229" t="n">
        <v>661.21102</v>
      </c>
      <c r="H77" s="229" t="n">
        <v>623.1178</v>
      </c>
      <c r="I77" s="229" t="n">
        <v>2849.4049</v>
      </c>
      <c r="J77" s="229" t="n">
        <v>1132.2533</v>
      </c>
      <c r="K77" s="229" t="n">
        <v>14878.76</v>
      </c>
      <c r="L77" s="229" t="n">
        <v>5444.1952</v>
      </c>
      <c r="M77" s="229" t="n">
        <v>399.58766</v>
      </c>
      <c r="N77" s="229" t="n">
        <v>4268.6548</v>
      </c>
      <c r="O77" s="229" t="n">
        <v>7445.6456</v>
      </c>
      <c r="P77" s="229" t="n">
        <v>2424.4267</v>
      </c>
      <c r="Q77" s="229" t="n">
        <v>1789.1013</v>
      </c>
      <c r="R77" s="229" t="n">
        <v>5588.5399</v>
      </c>
      <c r="S77" s="230" t="n">
        <v>379.87522</v>
      </c>
      <c r="T77" s="236" t="n">
        <f aca="false">SUM(C77:S77)</f>
        <v>57608.11375</v>
      </c>
      <c r="U77" s="237" t="n">
        <f aca="false">(T77-T73)/T73</f>
        <v>0.0813747957135223</v>
      </c>
    </row>
    <row r="78" customFormat="false" ht="12.75" hidden="false" customHeight="false" outlineLevel="0" collapsed="false">
      <c r="B78" s="231" t="s">
        <v>199</v>
      </c>
      <c r="C78" s="232" t="n">
        <v>7040.6096</v>
      </c>
      <c r="D78" s="232" t="n">
        <v>2140.0804</v>
      </c>
      <c r="E78" s="232" t="n">
        <v>932.91934</v>
      </c>
      <c r="F78" s="232" t="n">
        <v>231.70997</v>
      </c>
      <c r="G78" s="232" t="n">
        <v>768.98818</v>
      </c>
      <c r="H78" s="232" t="n">
        <v>650.52252</v>
      </c>
      <c r="I78" s="232" t="n">
        <v>2891.8689</v>
      </c>
      <c r="J78" s="232" t="n">
        <v>1131.5191</v>
      </c>
      <c r="K78" s="232" t="n">
        <v>14692.754</v>
      </c>
      <c r="L78" s="232" t="n">
        <v>5711.8655</v>
      </c>
      <c r="M78" s="232" t="n">
        <v>413.42632</v>
      </c>
      <c r="N78" s="232" t="n">
        <v>4431.7859</v>
      </c>
      <c r="O78" s="232" t="n">
        <v>7712.1697</v>
      </c>
      <c r="P78" s="232" t="n">
        <v>2335.0342</v>
      </c>
      <c r="Q78" s="232" t="n">
        <v>1782.5966</v>
      </c>
      <c r="R78" s="232" t="n">
        <v>5176.4187</v>
      </c>
      <c r="S78" s="233" t="n">
        <v>374.86936</v>
      </c>
      <c r="T78" s="234" t="n">
        <f aca="false">SUM(C78:S78)</f>
        <v>58419.13829</v>
      </c>
      <c r="U78" s="235" t="n">
        <f aca="false">(T78-T74)/T74</f>
        <v>0.0341825611285946</v>
      </c>
    </row>
    <row r="79" customFormat="false" ht="12.75" hidden="false" customHeight="false" outlineLevel="0" collapsed="false">
      <c r="B79" s="223" t="s">
        <v>200</v>
      </c>
      <c r="C79" s="224" t="n">
        <v>6548.9755</v>
      </c>
      <c r="D79" s="224" t="n">
        <v>2103.4423</v>
      </c>
      <c r="E79" s="224" t="n">
        <v>979.3909</v>
      </c>
      <c r="F79" s="224" t="n">
        <v>238.22985</v>
      </c>
      <c r="G79" s="224" t="n">
        <v>641.15955</v>
      </c>
      <c r="H79" s="224" t="n">
        <v>576.77102</v>
      </c>
      <c r="I79" s="224" t="n">
        <v>2886.6573</v>
      </c>
      <c r="J79" s="224" t="n">
        <v>1229.953</v>
      </c>
      <c r="K79" s="224" t="n">
        <v>14750.466</v>
      </c>
      <c r="L79" s="224" t="n">
        <v>5761.0828</v>
      </c>
      <c r="M79" s="224" t="n">
        <v>433.17043</v>
      </c>
      <c r="N79" s="224" t="n">
        <v>4472.8371</v>
      </c>
      <c r="O79" s="224" t="n">
        <v>8286.917</v>
      </c>
      <c r="P79" s="224" t="n">
        <v>2454.0038</v>
      </c>
      <c r="Q79" s="224" t="n">
        <v>1815.0759</v>
      </c>
      <c r="R79" s="224" t="n">
        <v>5307.4556</v>
      </c>
      <c r="S79" s="226" t="n">
        <v>378.01809</v>
      </c>
      <c r="T79" s="221" t="n">
        <f aca="false">SUM(C79:S79)</f>
        <v>58863.60614</v>
      </c>
      <c r="U79" s="227" t="n">
        <f aca="false">(T79-T75)/T75</f>
        <v>0.0624054124665089</v>
      </c>
    </row>
    <row r="80" customFormat="false" ht="12.75" hidden="false" customHeight="false" outlineLevel="0" collapsed="false">
      <c r="B80" s="223" t="s">
        <v>201</v>
      </c>
      <c r="C80" s="224" t="n">
        <v>6607.1859</v>
      </c>
      <c r="D80" s="224" t="n">
        <v>2377.7883</v>
      </c>
      <c r="E80" s="224" t="n">
        <v>996.55013</v>
      </c>
      <c r="F80" s="224" t="n">
        <v>228.53713</v>
      </c>
      <c r="G80" s="224" t="n">
        <v>666.59835</v>
      </c>
      <c r="H80" s="224" t="n">
        <v>604.95295</v>
      </c>
      <c r="I80" s="224" t="n">
        <v>3039.2853</v>
      </c>
      <c r="J80" s="224" t="n">
        <v>1280.9839</v>
      </c>
      <c r="K80" s="224" t="n">
        <v>15099.412</v>
      </c>
      <c r="L80" s="224" t="n">
        <v>6049.6911</v>
      </c>
      <c r="M80" s="224" t="n">
        <v>425.01404</v>
      </c>
      <c r="N80" s="224" t="n">
        <v>4749.8405</v>
      </c>
      <c r="O80" s="224" t="n">
        <v>7765.7948</v>
      </c>
      <c r="P80" s="224" t="n">
        <v>2439.6864</v>
      </c>
      <c r="Q80" s="224" t="n">
        <v>2028.0668</v>
      </c>
      <c r="R80" s="224" t="n">
        <v>5262.5865</v>
      </c>
      <c r="S80" s="226" t="n">
        <v>397.20383</v>
      </c>
      <c r="T80" s="221" t="n">
        <f aca="false">SUM(C80:S80)</f>
        <v>60019.17793</v>
      </c>
      <c r="U80" s="227" t="n">
        <f aca="false">(T80-T76)/T76</f>
        <v>0.0330072887503885</v>
      </c>
    </row>
    <row r="81" customFormat="false" ht="13.5" hidden="false" customHeight="false" outlineLevel="0" collapsed="false">
      <c r="B81" s="228" t="s">
        <v>202</v>
      </c>
      <c r="C81" s="229" t="n">
        <v>6057.624</v>
      </c>
      <c r="D81" s="229" t="n">
        <v>2151.1748</v>
      </c>
      <c r="E81" s="229" t="n">
        <v>954.00002</v>
      </c>
      <c r="F81" s="229" t="n">
        <v>205.13847</v>
      </c>
      <c r="G81" s="229" t="n">
        <v>636.74813</v>
      </c>
      <c r="H81" s="229" t="n">
        <v>630.10912</v>
      </c>
      <c r="I81" s="229" t="n">
        <v>3265.7733</v>
      </c>
      <c r="J81" s="229" t="n">
        <v>1223.2153</v>
      </c>
      <c r="K81" s="229" t="n">
        <v>14703.956</v>
      </c>
      <c r="L81" s="229" t="n">
        <v>5992.5214</v>
      </c>
      <c r="M81" s="229" t="n">
        <v>429.13657</v>
      </c>
      <c r="N81" s="229" t="n">
        <v>5011.6331</v>
      </c>
      <c r="O81" s="229" t="n">
        <v>6869.7087</v>
      </c>
      <c r="P81" s="229" t="n">
        <v>2319.0627</v>
      </c>
      <c r="Q81" s="229" t="n">
        <v>1840.1974</v>
      </c>
      <c r="R81" s="229" t="n">
        <v>5160.7977</v>
      </c>
      <c r="S81" s="230" t="n">
        <v>388.94685</v>
      </c>
      <c r="T81" s="236" t="n">
        <f aca="false">SUM(C81:S81)</f>
        <v>57839.74356</v>
      </c>
      <c r="U81" s="237" t="n">
        <f aca="false">(T81-T77)/T77</f>
        <v>0.00402078448541458</v>
      </c>
    </row>
    <row r="82" customFormat="false" ht="12.75" hidden="false" customHeight="false" outlineLevel="0" collapsed="false">
      <c r="B82" s="231" t="str">
        <f aca="false">EXPT_TN!B82</f>
        <v>2014:1</v>
      </c>
      <c r="C82" s="232" t="n">
        <v>6342.8069</v>
      </c>
      <c r="D82" s="232" t="n">
        <v>2100.8859</v>
      </c>
      <c r="E82" s="232" t="n">
        <v>918.12473</v>
      </c>
      <c r="F82" s="232" t="n">
        <v>175.07995</v>
      </c>
      <c r="G82" s="232" t="n">
        <v>580.72212</v>
      </c>
      <c r="H82" s="232" t="n">
        <v>647.86416</v>
      </c>
      <c r="I82" s="232" t="n">
        <v>3191.1258</v>
      </c>
      <c r="J82" s="232" t="n">
        <v>1232.9742</v>
      </c>
      <c r="K82" s="232" t="n">
        <v>14583.429</v>
      </c>
      <c r="L82" s="232" t="n">
        <v>5821.4869</v>
      </c>
      <c r="M82" s="232" t="n">
        <v>394.23862</v>
      </c>
      <c r="N82" s="232" t="n">
        <v>4355.4792</v>
      </c>
      <c r="O82" s="232" t="n">
        <v>6798.5009</v>
      </c>
      <c r="P82" s="232" t="n">
        <v>2259.5512</v>
      </c>
      <c r="Q82" s="232" t="n">
        <v>2002.6068</v>
      </c>
      <c r="R82" s="232" t="n">
        <v>5417.7495</v>
      </c>
      <c r="S82" s="233" t="n">
        <v>376.65203</v>
      </c>
      <c r="T82" s="234" t="n">
        <f aca="false">SUM(C82:S82)</f>
        <v>57199.27791</v>
      </c>
      <c r="U82" s="235" t="n">
        <f aca="false">(T82-T78)/T78</f>
        <v>-0.0208811772255944</v>
      </c>
    </row>
    <row r="83" customFormat="false" ht="12.75" hidden="false" customHeight="false" outlineLevel="0" collapsed="false">
      <c r="B83" s="223" t="str">
        <f aca="false">EXPT_TN!B83</f>
        <v>2014:2</v>
      </c>
      <c r="C83" s="224" t="n">
        <v>6514.502</v>
      </c>
      <c r="D83" s="224" t="n">
        <v>2229.8166</v>
      </c>
      <c r="E83" s="224" t="n">
        <v>893.92179</v>
      </c>
      <c r="F83" s="224" t="n">
        <v>222.3922</v>
      </c>
      <c r="G83" s="224" t="n">
        <v>573.83239</v>
      </c>
      <c r="H83" s="224" t="n">
        <v>587.50773</v>
      </c>
      <c r="I83" s="224" t="n">
        <v>3130.6689</v>
      </c>
      <c r="J83" s="224" t="n">
        <v>1278.8003</v>
      </c>
      <c r="K83" s="224" t="n">
        <v>14729.467</v>
      </c>
      <c r="L83" s="224" t="n">
        <v>6402.4052</v>
      </c>
      <c r="M83" s="224" t="n">
        <v>412.03806</v>
      </c>
      <c r="N83" s="224" t="n">
        <v>4297.3703</v>
      </c>
      <c r="O83" s="224" t="n">
        <v>6828.006</v>
      </c>
      <c r="P83" s="224" t="n">
        <v>2476.2935</v>
      </c>
      <c r="Q83" s="224" t="n">
        <v>1911.0055</v>
      </c>
      <c r="R83" s="224" t="n">
        <v>5204.2642</v>
      </c>
      <c r="S83" s="226" t="n">
        <v>387.94932</v>
      </c>
      <c r="T83" s="221" t="n">
        <f aca="false">SUM(C83:S83)</f>
        <v>58080.24099</v>
      </c>
      <c r="U83" s="227" t="n">
        <f aca="false">(T83-T79)/T79</f>
        <v>-0.0133081406554819</v>
      </c>
    </row>
    <row r="84" customFormat="false" ht="12.75" hidden="false" customHeight="false" outlineLevel="0" collapsed="false">
      <c r="B84" s="223" t="str">
        <f aca="false">EXPT_TN!B84</f>
        <v>2014:3</v>
      </c>
      <c r="C84" s="224" t="n">
        <v>6693.9619</v>
      </c>
      <c r="D84" s="224" t="n">
        <v>2351.2885</v>
      </c>
      <c r="E84" s="224" t="n">
        <v>1011.3166</v>
      </c>
      <c r="F84" s="224" t="n">
        <v>261.06166</v>
      </c>
      <c r="G84" s="224" t="n">
        <v>592.95166</v>
      </c>
      <c r="H84" s="224" t="n">
        <v>629.89304</v>
      </c>
      <c r="I84" s="224" t="n">
        <v>3282.0008</v>
      </c>
      <c r="J84" s="224" t="n">
        <v>1400.9815</v>
      </c>
      <c r="K84" s="224" t="n">
        <v>15133.002</v>
      </c>
      <c r="L84" s="224" t="n">
        <v>6209.1449</v>
      </c>
      <c r="M84" s="224" t="n">
        <v>416.23271</v>
      </c>
      <c r="N84" s="224" t="n">
        <v>4841.4459</v>
      </c>
      <c r="O84" s="224" t="n">
        <v>7091.6011</v>
      </c>
      <c r="P84" s="224" t="n">
        <v>2966.2533</v>
      </c>
      <c r="Q84" s="224" t="n">
        <v>2221.914</v>
      </c>
      <c r="R84" s="224" t="n">
        <v>5564.4048</v>
      </c>
      <c r="S84" s="226" t="n">
        <v>416.1825</v>
      </c>
      <c r="T84" s="221" t="n">
        <f aca="false">SUM(C84:S84)</f>
        <v>61083.63687</v>
      </c>
      <c r="U84" s="227" t="n">
        <f aca="false">(T84-T80)/T80</f>
        <v>0.0177353135566349</v>
      </c>
    </row>
    <row r="85" customFormat="false" ht="13.5" hidden="false" customHeight="false" outlineLevel="0" collapsed="false">
      <c r="B85" s="228" t="str">
        <f aca="false">EXPT_TN!B85</f>
        <v>2014:4</v>
      </c>
      <c r="C85" s="229" t="n">
        <v>6432.9529</v>
      </c>
      <c r="D85" s="229" t="n">
        <v>2713.6133</v>
      </c>
      <c r="E85" s="229" t="n">
        <v>939.29558</v>
      </c>
      <c r="F85" s="229" t="n">
        <v>220.31809</v>
      </c>
      <c r="G85" s="229" t="n">
        <v>593.14813</v>
      </c>
      <c r="H85" s="229" t="n">
        <v>619.77958</v>
      </c>
      <c r="I85" s="229" t="n">
        <v>3292.8247</v>
      </c>
      <c r="J85" s="229" t="n">
        <v>1415.815</v>
      </c>
      <c r="K85" s="229" t="n">
        <v>15375.615</v>
      </c>
      <c r="L85" s="229" t="n">
        <v>6633.4522</v>
      </c>
      <c r="M85" s="229" t="n">
        <v>423.11059</v>
      </c>
      <c r="N85" s="229" t="n">
        <v>4310.2455</v>
      </c>
      <c r="O85" s="229" t="n">
        <v>6757.2503</v>
      </c>
      <c r="P85" s="229" t="n">
        <v>2731.5014</v>
      </c>
      <c r="Q85" s="229" t="n">
        <v>2041.8942</v>
      </c>
      <c r="R85" s="229" t="n">
        <v>5755.7557</v>
      </c>
      <c r="S85" s="230" t="n">
        <v>417.2177</v>
      </c>
      <c r="T85" s="236" t="n">
        <f aca="false">SUM(C85:S85)</f>
        <v>60673.78987</v>
      </c>
      <c r="U85" s="237" t="n">
        <f aca="false">(T85-T81)/T81</f>
        <v>0.0489982516443924</v>
      </c>
    </row>
    <row r="86" customFormat="false" ht="12.75" hidden="false" customHeight="false" outlineLevel="0" collapsed="false">
      <c r="B86" s="231" t="str">
        <f aca="false">EXPT_TN!B86</f>
        <v>2015:1</v>
      </c>
      <c r="C86" s="232" t="n">
        <v>6456.6269</v>
      </c>
      <c r="D86" s="232" t="n">
        <v>2718.7005</v>
      </c>
      <c r="E86" s="232" t="n">
        <v>976.94791</v>
      </c>
      <c r="F86" s="232" t="n">
        <v>233.27657</v>
      </c>
      <c r="G86" s="232" t="n">
        <v>604.55059</v>
      </c>
      <c r="H86" s="232" t="n">
        <v>603.63972</v>
      </c>
      <c r="I86" s="232" t="n">
        <v>3436.9293</v>
      </c>
      <c r="J86" s="232" t="n">
        <v>1430.3441</v>
      </c>
      <c r="K86" s="232" t="n">
        <v>15650.81</v>
      </c>
      <c r="L86" s="232" t="n">
        <v>6729.1877</v>
      </c>
      <c r="M86" s="232" t="n">
        <v>421.9217</v>
      </c>
      <c r="N86" s="232" t="n">
        <v>4522.2725</v>
      </c>
      <c r="O86" s="232" t="n">
        <v>7282.4804</v>
      </c>
      <c r="P86" s="232" t="n">
        <v>2249.3573</v>
      </c>
      <c r="Q86" s="232" t="n">
        <v>2182.4473</v>
      </c>
      <c r="R86" s="232" t="n">
        <v>5219.1876</v>
      </c>
      <c r="S86" s="233" t="n">
        <v>435.62535</v>
      </c>
      <c r="T86" s="234" t="n">
        <f aca="false">SUM(C86:S86)</f>
        <v>61154.30544</v>
      </c>
      <c r="U86" s="235" t="n">
        <f aca="false">(T86-T82)/T82</f>
        <v>0.0691447108165076</v>
      </c>
    </row>
    <row r="87" customFormat="false" ht="12.75" hidden="false" customHeight="false" outlineLevel="0" collapsed="false">
      <c r="B87" s="223" t="str">
        <f aca="false">EXPT_TN!B87</f>
        <v>2015:2</v>
      </c>
      <c r="C87" s="224" t="n">
        <v>6223.0138</v>
      </c>
      <c r="D87" s="224" t="n">
        <v>2609.3213</v>
      </c>
      <c r="E87" s="224" t="n">
        <v>992.0675</v>
      </c>
      <c r="F87" s="224" t="n">
        <v>266.79389</v>
      </c>
      <c r="G87" s="224" t="n">
        <v>640.16923</v>
      </c>
      <c r="H87" s="224" t="n">
        <v>585.39376</v>
      </c>
      <c r="I87" s="224" t="n">
        <v>3559.5714</v>
      </c>
      <c r="J87" s="224" t="n">
        <v>1464.5274</v>
      </c>
      <c r="K87" s="224" t="n">
        <v>15979.747</v>
      </c>
      <c r="L87" s="224" t="n">
        <v>6890.6354</v>
      </c>
      <c r="M87" s="224" t="n">
        <v>441.40036</v>
      </c>
      <c r="N87" s="224" t="n">
        <v>4823.2564</v>
      </c>
      <c r="O87" s="224" t="n">
        <v>7162.0111</v>
      </c>
      <c r="P87" s="224" t="n">
        <v>2329.6377</v>
      </c>
      <c r="Q87" s="224" t="n">
        <v>2243.377</v>
      </c>
      <c r="R87" s="224" t="n">
        <v>5645.5616</v>
      </c>
      <c r="S87" s="226" t="n">
        <v>417.22613</v>
      </c>
      <c r="T87" s="221" t="n">
        <f aca="false">SUM(C87:S87)</f>
        <v>62273.71097</v>
      </c>
      <c r="U87" s="227" t="n">
        <f aca="false">(T87-T83)/T83</f>
        <v>0.0722013185296876</v>
      </c>
    </row>
    <row r="88" customFormat="false" ht="12.75" hidden="false" customHeight="false" outlineLevel="0" collapsed="false">
      <c r="B88" s="223" t="str">
        <f aca="false">EXPT_TN!B88</f>
        <v>2015:3</v>
      </c>
      <c r="C88" s="224" t="n">
        <v>6343.0976</v>
      </c>
      <c r="D88" s="224" t="n">
        <v>2860.096</v>
      </c>
      <c r="E88" s="224" t="n">
        <v>971.17824</v>
      </c>
      <c r="F88" s="224" t="n">
        <v>348.75712</v>
      </c>
      <c r="G88" s="224" t="n">
        <v>562.29631</v>
      </c>
      <c r="H88" s="224" t="n">
        <v>620.23619</v>
      </c>
      <c r="I88" s="224" t="n">
        <v>3976.3512</v>
      </c>
      <c r="J88" s="224" t="n">
        <v>1591.8484</v>
      </c>
      <c r="K88" s="224" t="n">
        <v>16304.967</v>
      </c>
      <c r="L88" s="224" t="n">
        <v>7330.3462</v>
      </c>
      <c r="M88" s="224" t="n">
        <v>418.86658</v>
      </c>
      <c r="N88" s="224" t="n">
        <v>4913.3118</v>
      </c>
      <c r="O88" s="224" t="n">
        <v>6990.9594</v>
      </c>
      <c r="P88" s="224" t="n">
        <v>2402.0804</v>
      </c>
      <c r="Q88" s="224" t="n">
        <v>2076.5076</v>
      </c>
      <c r="R88" s="224" t="n">
        <v>5736.5354</v>
      </c>
      <c r="S88" s="226" t="n">
        <v>435.20727</v>
      </c>
      <c r="T88" s="221" t="n">
        <f aca="false">SUM(C88:S88)</f>
        <v>63882.64271</v>
      </c>
      <c r="U88" s="227" t="n">
        <f aca="false">(T88-T84)/T84</f>
        <v>0.0458225145624011</v>
      </c>
    </row>
    <row r="89" customFormat="false" ht="13.5" hidden="false" customHeight="false" outlineLevel="0" collapsed="false">
      <c r="B89" s="223" t="str">
        <f aca="false">EXPT_TN!B89</f>
        <v>2015:4</v>
      </c>
      <c r="C89" s="224" t="n">
        <v>6363.7933</v>
      </c>
      <c r="D89" s="224" t="n">
        <v>2563.6639</v>
      </c>
      <c r="E89" s="224" t="n">
        <v>890.70632</v>
      </c>
      <c r="F89" s="224" t="n">
        <v>283.9756</v>
      </c>
      <c r="G89" s="224" t="n">
        <v>603.23072</v>
      </c>
      <c r="H89" s="224" t="n">
        <v>594.17806</v>
      </c>
      <c r="I89" s="224" t="n">
        <v>4024.5188</v>
      </c>
      <c r="J89" s="224" t="n">
        <v>1587.3431</v>
      </c>
      <c r="K89" s="224" t="n">
        <v>16133.82</v>
      </c>
      <c r="L89" s="224" t="n">
        <v>7311.1094</v>
      </c>
      <c r="M89" s="224" t="n">
        <v>423.84411</v>
      </c>
      <c r="N89" s="224" t="n">
        <v>4753.1514</v>
      </c>
      <c r="O89" s="224" t="n">
        <v>6757.3981</v>
      </c>
      <c r="P89" s="224" t="n">
        <v>2291.933</v>
      </c>
      <c r="Q89" s="224" t="n">
        <v>2023.647</v>
      </c>
      <c r="R89" s="224" t="n">
        <v>5486.237</v>
      </c>
      <c r="S89" s="226" t="n">
        <v>422.40144</v>
      </c>
      <c r="T89" s="221" t="n">
        <f aca="false">SUM(C89:S89)</f>
        <v>62514.95125</v>
      </c>
      <c r="U89" s="227" t="n">
        <f aca="false">(T89-T85)/T85</f>
        <v>0.0303452509550642</v>
      </c>
    </row>
    <row r="90" customFormat="false" ht="12.75" hidden="false" customHeight="false" outlineLevel="0" collapsed="false">
      <c r="B90" s="231" t="str">
        <f aca="false">EXPT_TN!B90</f>
        <v>2016:1</v>
      </c>
      <c r="C90" s="232" t="n">
        <v>6369.5567</v>
      </c>
      <c r="D90" s="232" t="n">
        <v>2661.5459</v>
      </c>
      <c r="E90" s="232" t="n">
        <v>844.70968</v>
      </c>
      <c r="F90" s="232" t="n">
        <v>220.06016</v>
      </c>
      <c r="G90" s="232" t="n">
        <v>535.9569</v>
      </c>
      <c r="H90" s="232" t="n">
        <v>578.26178</v>
      </c>
      <c r="I90" s="232" t="n">
        <v>3855.0582</v>
      </c>
      <c r="J90" s="232" t="n">
        <v>1561.0642</v>
      </c>
      <c r="K90" s="232" t="n">
        <v>15989.031</v>
      </c>
      <c r="L90" s="232" t="n">
        <v>7115.7249</v>
      </c>
      <c r="M90" s="232" t="n">
        <v>409.491</v>
      </c>
      <c r="N90" s="232" t="n">
        <v>4723.5856</v>
      </c>
      <c r="O90" s="232" t="n">
        <v>6799.9032</v>
      </c>
      <c r="P90" s="232" t="n">
        <v>2145.9095</v>
      </c>
      <c r="Q90" s="232" t="n">
        <v>1963.0131</v>
      </c>
      <c r="R90" s="232" t="n">
        <v>5295.7331</v>
      </c>
      <c r="S90" s="233" t="n">
        <v>433.98485</v>
      </c>
      <c r="T90" s="234" t="n">
        <f aca="false">SUM(C90:S90)</f>
        <v>61502.58977</v>
      </c>
      <c r="U90" s="235" t="n">
        <f aca="false">(T90-T86)/T86</f>
        <v>0.00569517268643833</v>
      </c>
    </row>
    <row r="91" customFormat="false" ht="12.75" hidden="false" customHeight="false" outlineLevel="0" collapsed="false">
      <c r="B91" s="223" t="str">
        <f aca="false">EXPT_TN!B91</f>
        <v>2016:2</v>
      </c>
      <c r="C91" s="224" t="n">
        <v>6571.809</v>
      </c>
      <c r="D91" s="224" t="n">
        <v>2719.4442</v>
      </c>
      <c r="E91" s="224" t="n">
        <v>869.39982</v>
      </c>
      <c r="F91" s="224" t="n">
        <v>254.08709</v>
      </c>
      <c r="G91" s="224" t="n">
        <v>568.61812</v>
      </c>
      <c r="H91" s="224" t="n">
        <v>652.37268</v>
      </c>
      <c r="I91" s="224" t="n">
        <v>4145.9945</v>
      </c>
      <c r="J91" s="224" t="n">
        <v>1614.1718</v>
      </c>
      <c r="K91" s="224" t="n">
        <v>16540.912</v>
      </c>
      <c r="L91" s="224" t="n">
        <v>7403.9762</v>
      </c>
      <c r="M91" s="224" t="n">
        <v>432.63264</v>
      </c>
      <c r="N91" s="224" t="n">
        <v>4920.7442</v>
      </c>
      <c r="O91" s="224" t="n">
        <v>6850.5594</v>
      </c>
      <c r="P91" s="224" t="n">
        <v>2251.7472</v>
      </c>
      <c r="Q91" s="224" t="n">
        <v>2257.1617</v>
      </c>
      <c r="R91" s="224" t="n">
        <v>5521.8881</v>
      </c>
      <c r="S91" s="226" t="n">
        <v>440.92526</v>
      </c>
      <c r="T91" s="221" t="n">
        <f aca="false">SUM(C91:S91)</f>
        <v>64016.44391</v>
      </c>
      <c r="U91" s="227" t="n">
        <f aca="false">(T91-T87)/T87</f>
        <v>0.0279850503985468</v>
      </c>
    </row>
    <row r="92" customFormat="false" ht="12.75" hidden="false" customHeight="false" outlineLevel="0" collapsed="false">
      <c r="B92" s="223" t="str">
        <f aca="false">EXPT_TN!B92</f>
        <v>2016:3</v>
      </c>
      <c r="C92" s="224" t="n">
        <v>7068.1693</v>
      </c>
      <c r="D92" s="224" t="n">
        <v>2763.569</v>
      </c>
      <c r="E92" s="224" t="n">
        <v>851.94163</v>
      </c>
      <c r="F92" s="224" t="n">
        <v>345.74384</v>
      </c>
      <c r="G92" s="224" t="n">
        <v>568.32888</v>
      </c>
      <c r="H92" s="224" t="n">
        <v>557.55029</v>
      </c>
      <c r="I92" s="224" t="n">
        <v>3950.8879</v>
      </c>
      <c r="J92" s="224" t="n">
        <v>1631.1061</v>
      </c>
      <c r="K92" s="224" t="n">
        <v>16544.692</v>
      </c>
      <c r="L92" s="224" t="n">
        <v>7116.215</v>
      </c>
      <c r="M92" s="224" t="n">
        <v>446.26182</v>
      </c>
      <c r="N92" s="224" t="n">
        <v>5170.1922</v>
      </c>
      <c r="O92" s="224" t="n">
        <v>7268.4082</v>
      </c>
      <c r="P92" s="224" t="n">
        <v>2473.5436</v>
      </c>
      <c r="Q92" s="224" t="n">
        <v>1931.7961</v>
      </c>
      <c r="R92" s="224" t="n">
        <v>5588.4079</v>
      </c>
      <c r="S92" s="226" t="n">
        <v>431.32726</v>
      </c>
      <c r="T92" s="221" t="n">
        <f aca="false">SUM(C92:S92)</f>
        <v>64708.14102</v>
      </c>
      <c r="U92" s="227" t="n">
        <f aca="false">(T92-T88)/T88</f>
        <v>0.0129221064592991</v>
      </c>
    </row>
    <row r="93" customFormat="false" ht="12.75" hidden="false" customHeight="false" outlineLevel="0" collapsed="false">
      <c r="B93" s="223" t="str">
        <f aca="false">EXPT_TN!B93</f>
        <v>2016:4</v>
      </c>
      <c r="C93" s="224" t="n">
        <v>7225.4287</v>
      </c>
      <c r="D93" s="224" t="n">
        <v>2631.7989</v>
      </c>
      <c r="E93" s="224" t="n">
        <v>994.53273</v>
      </c>
      <c r="F93" s="224" t="n">
        <v>423.58002</v>
      </c>
      <c r="G93" s="224" t="n">
        <v>615.04545</v>
      </c>
      <c r="H93" s="224" t="n">
        <v>547.34658</v>
      </c>
      <c r="I93" s="224" t="n">
        <v>4095.0866</v>
      </c>
      <c r="J93" s="224" t="n">
        <v>1635.824</v>
      </c>
      <c r="K93" s="224" t="n">
        <v>16506.542</v>
      </c>
      <c r="L93" s="224" t="n">
        <v>7027.1054</v>
      </c>
      <c r="M93" s="224" t="n">
        <v>438.91511</v>
      </c>
      <c r="N93" s="224" t="n">
        <v>5144.7229</v>
      </c>
      <c r="O93" s="224" t="n">
        <v>7712.578</v>
      </c>
      <c r="P93" s="224" t="n">
        <v>2469.737</v>
      </c>
      <c r="Q93" s="224" t="n">
        <v>2285.5377</v>
      </c>
      <c r="R93" s="224" t="n">
        <v>5602.6568</v>
      </c>
      <c r="S93" s="226" t="n">
        <v>430.13634</v>
      </c>
      <c r="T93" s="221" t="n">
        <f aca="false">SUM(C93:S93)</f>
        <v>65786.57423</v>
      </c>
      <c r="U93" s="227" t="n">
        <f aca="false">(T93-T89)/T89</f>
        <v>0.0523334484724565</v>
      </c>
    </row>
    <row r="95" customFormat="false" ht="13.5" hidden="false" customHeight="false" outlineLevel="0" collapsed="false"/>
    <row r="96" customFormat="false" ht="12.75" hidden="false" customHeight="false" outlineLevel="0" collapsed="false">
      <c r="B96" s="231" t="str">
        <f aca="false">EXPT_TN!B96</f>
        <v>2017:1</v>
      </c>
      <c r="C96" s="232" t="n">
        <v>7651.0113</v>
      </c>
      <c r="D96" s="232" t="n">
        <v>2875.4472</v>
      </c>
      <c r="E96" s="232" t="n">
        <v>1046.1371</v>
      </c>
      <c r="F96" s="232" t="n">
        <v>423.6781</v>
      </c>
      <c r="G96" s="232" t="n">
        <v>633.34728</v>
      </c>
      <c r="H96" s="232" t="n">
        <v>581.56588</v>
      </c>
      <c r="I96" s="232" t="n">
        <v>3995.0125</v>
      </c>
      <c r="J96" s="232" t="n">
        <v>1763.3529</v>
      </c>
      <c r="K96" s="232" t="n">
        <v>17089.24</v>
      </c>
      <c r="L96" s="232" t="n">
        <v>7510.2423</v>
      </c>
      <c r="M96" s="232" t="n">
        <v>459.10984</v>
      </c>
      <c r="N96" s="232" t="n">
        <v>5304.3734</v>
      </c>
      <c r="O96" s="232" t="n">
        <v>7620.375</v>
      </c>
      <c r="P96" s="232" t="n">
        <v>2631.7963</v>
      </c>
      <c r="Q96" s="232" t="n">
        <v>2156.2685</v>
      </c>
      <c r="R96" s="232" t="n">
        <v>5679.9865</v>
      </c>
      <c r="S96" s="233" t="n">
        <v>465.14916</v>
      </c>
      <c r="T96" s="234" t="n">
        <f aca="false">SUM(C96:S96)</f>
        <v>67886.09326</v>
      </c>
      <c r="U96" s="235" t="n">
        <f aca="false">(T96-T90)/T90</f>
        <v>0.103792434007613</v>
      </c>
    </row>
    <row r="97" customFormat="false" ht="12.75" hidden="false" customHeight="false" outlineLevel="0" collapsed="false">
      <c r="B97" s="223" t="str">
        <f aca="false">EXPT_TN!B97</f>
        <v>2017:2</v>
      </c>
      <c r="C97" s="224" t="n">
        <v>6994.7737</v>
      </c>
      <c r="D97" s="224" t="n">
        <v>2893.5699</v>
      </c>
      <c r="E97" s="224" t="n">
        <v>1164.0337</v>
      </c>
      <c r="F97" s="224" t="n">
        <v>497.41607</v>
      </c>
      <c r="G97" s="224" t="n">
        <v>639.93259</v>
      </c>
      <c r="H97" s="224" t="n">
        <v>600.60735</v>
      </c>
      <c r="I97" s="224" t="n">
        <v>3723.7194</v>
      </c>
      <c r="J97" s="224" t="n">
        <v>1721.8033</v>
      </c>
      <c r="K97" s="224" t="n">
        <v>17183.104</v>
      </c>
      <c r="L97" s="224" t="n">
        <v>7274.2785</v>
      </c>
      <c r="M97" s="224" t="n">
        <v>476.1074</v>
      </c>
      <c r="N97" s="224" t="n">
        <v>5434.5978</v>
      </c>
      <c r="O97" s="224" t="n">
        <v>7355.282</v>
      </c>
      <c r="P97" s="224" t="n">
        <v>2602.1903</v>
      </c>
      <c r="Q97" s="224" t="n">
        <v>2019.3448</v>
      </c>
      <c r="R97" s="224" t="n">
        <v>5803.3672</v>
      </c>
      <c r="S97" s="226" t="n">
        <v>452.13575</v>
      </c>
      <c r="T97" s="221" t="n">
        <f aca="false">SUM(C97:S97)</f>
        <v>66836.26376</v>
      </c>
      <c r="U97" s="227" t="n">
        <f aca="false">(T97-T91)/T91</f>
        <v>0.0440483675407581</v>
      </c>
    </row>
    <row r="98" customFormat="false" ht="12.75" hidden="false" customHeight="false" outlineLevel="0" collapsed="false">
      <c r="B98" s="223" t="str">
        <f aca="false">EXPT_TN!B98</f>
        <v>2017:3</v>
      </c>
      <c r="C98" s="224" t="n">
        <v>7184.386</v>
      </c>
      <c r="D98" s="224" t="n">
        <v>2953.6183</v>
      </c>
      <c r="E98" s="224" t="n">
        <v>1104.3577</v>
      </c>
      <c r="F98" s="224" t="n">
        <v>434.91932</v>
      </c>
      <c r="G98" s="224" t="n">
        <v>631.14686</v>
      </c>
      <c r="H98" s="224" t="n">
        <v>569.75115</v>
      </c>
      <c r="I98" s="224" t="n">
        <v>3937.266</v>
      </c>
      <c r="J98" s="224" t="n">
        <v>1692.1098</v>
      </c>
      <c r="K98" s="224" t="n">
        <v>17143.06</v>
      </c>
      <c r="L98" s="224" t="n">
        <v>7534.7864</v>
      </c>
      <c r="M98" s="224" t="n">
        <v>465.48736</v>
      </c>
      <c r="N98" s="224" t="n">
        <v>5289.5626</v>
      </c>
      <c r="O98" s="224" t="n">
        <v>7396.6866</v>
      </c>
      <c r="P98" s="224" t="n">
        <v>2525.1064</v>
      </c>
      <c r="Q98" s="224" t="n">
        <v>1765.9607</v>
      </c>
      <c r="R98" s="224" t="n">
        <v>5957.8351</v>
      </c>
      <c r="S98" s="226" t="n">
        <v>438.86853</v>
      </c>
      <c r="T98" s="221" t="n">
        <f aca="false">SUM(C98:S98)</f>
        <v>67024.90882</v>
      </c>
      <c r="U98" s="227" t="n">
        <f aca="false">(T98-T92)/T92</f>
        <v>0.0358033434971334</v>
      </c>
    </row>
    <row r="99" customFormat="false" ht="13.5" hidden="false" customHeight="false" outlineLevel="0" collapsed="false">
      <c r="B99" s="228" t="str">
        <f aca="false">EXPT_TN!B99</f>
        <v>2017:4</v>
      </c>
      <c r="C99" s="229" t="n">
        <v>7825.9547</v>
      </c>
      <c r="D99" s="229" t="n">
        <v>3049.4211</v>
      </c>
      <c r="E99" s="229" t="n">
        <v>1166.5577</v>
      </c>
      <c r="F99" s="229" t="n">
        <v>431.62236</v>
      </c>
      <c r="G99" s="229" t="n">
        <v>656.75384</v>
      </c>
      <c r="H99" s="229" t="n">
        <v>615.55099</v>
      </c>
      <c r="I99" s="229" t="n">
        <v>4032.6702</v>
      </c>
      <c r="J99" s="229" t="n">
        <v>1813.2029</v>
      </c>
      <c r="K99" s="229" t="n">
        <v>17698.254</v>
      </c>
      <c r="L99" s="229" t="n">
        <v>7370.5203</v>
      </c>
      <c r="M99" s="229" t="n">
        <v>497.71237</v>
      </c>
      <c r="N99" s="229" t="n">
        <v>5714.4403</v>
      </c>
      <c r="O99" s="229" t="n">
        <v>7340.0712</v>
      </c>
      <c r="P99" s="229" t="n">
        <v>2632.0104</v>
      </c>
      <c r="Q99" s="229" t="n">
        <v>2149.5605</v>
      </c>
      <c r="R99" s="229" t="n">
        <v>6083.8107</v>
      </c>
      <c r="S99" s="230" t="n">
        <v>446.82302</v>
      </c>
      <c r="T99" s="236" t="n">
        <f aca="false">SUM(C99:S99)</f>
        <v>69524.93658</v>
      </c>
      <c r="U99" s="237" t="n">
        <f aca="false">(T99-T93)/T93</f>
        <v>0.0568256121215572</v>
      </c>
    </row>
    <row r="100" customFormat="false" ht="12.75" hidden="false" customHeight="false" outlineLevel="0" collapsed="false">
      <c r="B100" s="238" t="str">
        <f aca="false">EXPT_TN!B100</f>
        <v>2018:1</v>
      </c>
      <c r="C100" s="239" t="n">
        <v>7981.0961</v>
      </c>
      <c r="D100" s="239" t="n">
        <v>2853.5881</v>
      </c>
      <c r="E100" s="239" t="n">
        <v>1024.3186</v>
      </c>
      <c r="F100" s="239" t="n">
        <v>457.52451</v>
      </c>
      <c r="G100" s="239" t="n">
        <v>614.76746</v>
      </c>
      <c r="H100" s="239" t="n">
        <v>595.4772</v>
      </c>
      <c r="I100" s="239" t="n">
        <v>4040.0384</v>
      </c>
      <c r="J100" s="239" t="n">
        <v>1817.1394</v>
      </c>
      <c r="K100" s="239" t="n">
        <v>17950.009</v>
      </c>
      <c r="L100" s="239" t="n">
        <v>7582.681</v>
      </c>
      <c r="M100" s="239" t="n">
        <v>480.207</v>
      </c>
      <c r="N100" s="239" t="n">
        <v>5797.2646</v>
      </c>
      <c r="O100" s="239" t="n">
        <v>7345.1587</v>
      </c>
      <c r="P100" s="239" t="n">
        <v>2524.3737</v>
      </c>
      <c r="Q100" s="239" t="n">
        <v>2250.4499</v>
      </c>
      <c r="R100" s="239" t="n">
        <v>6425.7849</v>
      </c>
      <c r="S100" s="240" t="n">
        <v>454.01623</v>
      </c>
      <c r="T100" s="241" t="n">
        <f aca="false">SUM(C100:S100)</f>
        <v>70193.8948</v>
      </c>
      <c r="U100" s="242" t="n">
        <f aca="false">(T100-T96)/T96</f>
        <v>0.0339952032761884</v>
      </c>
    </row>
    <row r="101" customFormat="false" ht="12.75" hidden="false" customHeight="false" outlineLevel="0" collapsed="false">
      <c r="B101" s="238" t="str">
        <f aca="false">EXPT_TN!B101</f>
        <v>2018:2</v>
      </c>
      <c r="C101" s="239" t="n">
        <v>8332.4833</v>
      </c>
      <c r="D101" s="239" t="n">
        <v>3016.373</v>
      </c>
      <c r="E101" s="239" t="n">
        <v>979.57886</v>
      </c>
      <c r="F101" s="239" t="n">
        <v>417.09823</v>
      </c>
      <c r="G101" s="239" t="n">
        <v>653.77001</v>
      </c>
      <c r="H101" s="239" t="n">
        <v>620.61137</v>
      </c>
      <c r="I101" s="239" t="n">
        <v>3953.6026</v>
      </c>
      <c r="J101" s="239" t="n">
        <v>1886.5682</v>
      </c>
      <c r="K101" s="239" t="n">
        <v>17988.213</v>
      </c>
      <c r="L101" s="239" t="n">
        <v>7619.4105</v>
      </c>
      <c r="M101" s="239" t="n">
        <v>475.96261</v>
      </c>
      <c r="N101" s="239" t="n">
        <v>5884.9302</v>
      </c>
      <c r="O101" s="239" t="n">
        <v>7445.2802</v>
      </c>
      <c r="P101" s="239" t="n">
        <v>2628.4973</v>
      </c>
      <c r="Q101" s="239" t="n">
        <v>2356.5452</v>
      </c>
      <c r="R101" s="239" t="n">
        <v>6277.1631</v>
      </c>
      <c r="S101" s="240" t="n">
        <v>473.76011</v>
      </c>
      <c r="T101" s="241" t="n">
        <f aca="false">SUM(C101:S101)</f>
        <v>71009.84779</v>
      </c>
      <c r="U101" s="242" t="n">
        <f aca="false">(T101-T97)/T97</f>
        <v>0.0624449033385046</v>
      </c>
    </row>
    <row r="102" customFormat="false" ht="12.75" hidden="false" customHeight="false" outlineLevel="0" collapsed="false">
      <c r="B102" s="238" t="str">
        <f aca="false">EXPT_TN!B102</f>
        <v>2018:3</v>
      </c>
      <c r="C102" s="239" t="n">
        <v>8236.7169</v>
      </c>
      <c r="D102" s="239" t="n">
        <v>2957.1491</v>
      </c>
      <c r="E102" s="239" t="n">
        <v>1275.5398</v>
      </c>
      <c r="F102" s="239" t="n">
        <v>546.64872</v>
      </c>
      <c r="G102" s="239" t="n">
        <v>693.99184</v>
      </c>
      <c r="H102" s="239" t="n">
        <v>744.67033</v>
      </c>
      <c r="I102" s="239" t="n">
        <v>3489.252</v>
      </c>
      <c r="J102" s="239" t="n">
        <v>1811.8507</v>
      </c>
      <c r="K102" s="239" t="n">
        <v>17750.581</v>
      </c>
      <c r="L102" s="239" t="n">
        <v>7697.6258</v>
      </c>
      <c r="M102" s="239" t="n">
        <v>508.77791</v>
      </c>
      <c r="N102" s="239" t="n">
        <v>5485.2931</v>
      </c>
      <c r="O102" s="239" t="n">
        <v>7846.3825</v>
      </c>
      <c r="P102" s="239" t="n">
        <v>2773.6491</v>
      </c>
      <c r="Q102" s="239" t="n">
        <v>2156.5464</v>
      </c>
      <c r="R102" s="239" t="n">
        <v>6601.6881</v>
      </c>
      <c r="S102" s="240" t="n">
        <v>456.70157</v>
      </c>
      <c r="T102" s="241" t="n">
        <f aca="false">SUM(C102:S102)</f>
        <v>71033.06487</v>
      </c>
      <c r="U102" s="242" t="n">
        <f aca="false">(T102-T98)/T98</f>
        <v>0.0598009922067061</v>
      </c>
    </row>
    <row r="103" customFormat="false" ht="13.5" hidden="false" customHeight="false" outlineLevel="0" collapsed="false">
      <c r="B103" s="228" t="str">
        <f aca="false">EXPT_TN!B103</f>
        <v>2018:4</v>
      </c>
      <c r="C103" s="229" t="n">
        <v>8240.9068</v>
      </c>
      <c r="D103" s="229" t="n">
        <v>3259.7138</v>
      </c>
      <c r="E103" s="229" t="n">
        <v>1081.0832</v>
      </c>
      <c r="F103" s="229" t="n">
        <v>527.00431</v>
      </c>
      <c r="G103" s="229" t="n">
        <v>695.75057</v>
      </c>
      <c r="H103" s="229" t="n">
        <v>683.01871</v>
      </c>
      <c r="I103" s="229" t="n">
        <v>3847.8393</v>
      </c>
      <c r="J103" s="229" t="n">
        <v>1854.1317</v>
      </c>
      <c r="K103" s="229" t="n">
        <v>18035.334</v>
      </c>
      <c r="L103" s="229" t="n">
        <v>7331.6056</v>
      </c>
      <c r="M103" s="229" t="n">
        <v>541.52749</v>
      </c>
      <c r="N103" s="229" t="n">
        <v>5708.7327</v>
      </c>
      <c r="O103" s="229" t="n">
        <v>7937.2736</v>
      </c>
      <c r="P103" s="229" t="n">
        <v>2705.5813</v>
      </c>
      <c r="Q103" s="229" t="n">
        <v>2309.9698</v>
      </c>
      <c r="R103" s="229" t="n">
        <v>6346.6422</v>
      </c>
      <c r="S103" s="230" t="n">
        <v>479.63579</v>
      </c>
      <c r="T103" s="236" t="n">
        <f aca="false">SUM(C103:S103)</f>
        <v>71585.75087</v>
      </c>
      <c r="U103" s="237" t="n">
        <f aca="false">(T103-T99)/T99</f>
        <v>0.0296413688580454</v>
      </c>
    </row>
    <row r="104" customFormat="false" ht="12.75" hidden="false" customHeight="false" outlineLevel="0" collapsed="false">
      <c r="B104" s="238" t="str">
        <f aca="false">EXPT_TN!B104</f>
        <v>2019:1</v>
      </c>
      <c r="C104" s="239" t="n">
        <v>8120.4659</v>
      </c>
      <c r="D104" s="239" t="n">
        <v>3192.2972</v>
      </c>
      <c r="E104" s="239" t="n">
        <v>1128.3707</v>
      </c>
      <c r="F104" s="239" t="n">
        <v>495.05597</v>
      </c>
      <c r="G104" s="239" t="n">
        <v>657.2326</v>
      </c>
      <c r="H104" s="239" t="n">
        <v>718.95234</v>
      </c>
      <c r="I104" s="239" t="n">
        <v>3556.6525</v>
      </c>
      <c r="J104" s="239" t="n">
        <v>1890.826</v>
      </c>
      <c r="K104" s="239" t="n">
        <v>18360.005</v>
      </c>
      <c r="L104" s="239" t="n">
        <v>7576.6699</v>
      </c>
      <c r="M104" s="239" t="n">
        <v>532.05327</v>
      </c>
      <c r="N104" s="239" t="n">
        <v>5333.8585</v>
      </c>
      <c r="O104" s="239" t="n">
        <v>7479.1662</v>
      </c>
      <c r="P104" s="239" t="n">
        <v>2691.0948</v>
      </c>
      <c r="Q104" s="239" t="n">
        <v>2385.8434</v>
      </c>
      <c r="R104" s="239" t="n">
        <v>6325.2671</v>
      </c>
      <c r="S104" s="240" t="n">
        <v>478.48837</v>
      </c>
      <c r="T104" s="241" t="n">
        <f aca="false">SUM(C104:S104)</f>
        <v>70922.29975</v>
      </c>
      <c r="U104" s="242" t="n">
        <f aca="false">(T104-T100)/T100</f>
        <v>0.0103770413662813</v>
      </c>
    </row>
    <row r="109" customFormat="false" ht="12.75" hidden="false" customHeight="false" outlineLevel="0" collapsed="false">
      <c r="B109" s="110" t="s">
        <v>280</v>
      </c>
    </row>
  </sheetData>
  <mergeCells count="4">
    <mergeCell ref="I1:J2"/>
    <mergeCell ref="L1:M1"/>
    <mergeCell ref="AA1:AB1"/>
    <mergeCell ref="AD1:AE2"/>
  </mergeCells>
  <hyperlinks>
    <hyperlink ref="I1" location="Indice!A1" display="Índice"/>
    <hyperlink ref="AD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AP105"/>
  <sheetViews>
    <sheetView showFormulas="false" showGridLines="false" showRowColHeaders="false" showZeros="true" rightToLeft="false" tabSelected="false" showOutlineSymbols="true" defaultGridColor="true" view="normal" topLeftCell="A79" colorId="64" zoomScale="100" zoomScaleNormal="100" zoomScalePageLayoutView="100" workbookViewId="0">
      <selection pane="topLeft" activeCell="E101" activeCellId="0" sqref="E101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5" min="3" style="0" width="11.04"/>
    <col collapsed="false" customWidth="true" hidden="false" outlineLevel="0" max="6" min="6" style="0" width="11.27"/>
    <col collapsed="false" customWidth="true" hidden="false" outlineLevel="0" max="9" min="7" style="0" width="11.04"/>
    <col collapsed="false" customWidth="true" hidden="false" outlineLevel="0" max="10" min="10" style="0" width="12.98"/>
    <col collapsed="false" customWidth="true" hidden="false" outlineLevel="0" max="18" min="11" style="0" width="11.04"/>
    <col collapsed="false" customWidth="false" hidden="false" outlineLevel="0" max="19" min="19" style="0" width="11.55"/>
    <col collapsed="false" customWidth="true" hidden="false" outlineLevel="0" max="20" min="20" style="0" width="16.4"/>
    <col collapsed="false" customWidth="true" hidden="false" outlineLevel="0" max="21" min="21" style="0" width="14.27"/>
    <col collapsed="false" customWidth="true" hidden="false" outlineLevel="0" max="25" min="22" style="0" width="11.04"/>
    <col collapsed="false" customWidth="true" hidden="false" outlineLevel="0" max="26" min="26" style="0" width="13.83"/>
    <col collapsed="false" customWidth="true" hidden="false" outlineLevel="0" max="1025" min="27" style="0" width="11.04"/>
  </cols>
  <sheetData>
    <row r="1" customFormat="false" ht="15.75" hidden="false" customHeight="true" outlineLevel="0" collapsed="false">
      <c r="B1" s="132" t="s">
        <v>274</v>
      </c>
      <c r="C1" s="28"/>
      <c r="D1" s="28"/>
      <c r="E1" s="28"/>
      <c r="I1" s="133" t="s">
        <v>0</v>
      </c>
      <c r="J1" s="133"/>
      <c r="L1" s="134" t="s">
        <v>113</v>
      </c>
      <c r="M1" s="134"/>
      <c r="X1" s="132" t="s">
        <v>275</v>
      </c>
      <c r="AA1" s="134" t="s">
        <v>113</v>
      </c>
      <c r="AB1" s="134"/>
      <c r="AD1" s="133" t="s">
        <v>0</v>
      </c>
      <c r="AE1" s="133"/>
    </row>
    <row r="2" customFormat="false" ht="15.75" hidden="false" customHeight="true" outlineLevel="0" collapsed="false">
      <c r="B2" s="243" t="s">
        <v>281</v>
      </c>
      <c r="C2" s="22"/>
      <c r="D2" s="22"/>
      <c r="E2" s="22"/>
      <c r="I2" s="133"/>
      <c r="J2" s="133"/>
      <c r="X2" s="211" t="s">
        <v>281</v>
      </c>
      <c r="AD2" s="133"/>
      <c r="AE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D3" s="22"/>
      <c r="X3" s="22" t="str">
        <f aca="false">EXPT_VL!$P$3</f>
        <v>Periodo:1995:1-2019:1</v>
      </c>
    </row>
    <row r="4" customFormat="false" ht="13.5" hidden="false" customHeight="false" outlineLevel="0" collapsed="false">
      <c r="B4" s="22" t="s">
        <v>119</v>
      </c>
      <c r="S4" s="110"/>
      <c r="X4" s="22" t="s">
        <v>119</v>
      </c>
    </row>
    <row r="5" customFormat="false" ht="26.25" hidden="false" customHeight="true" outlineLevel="0" collapsed="false">
      <c r="B5" s="212" t="s">
        <v>122</v>
      </c>
      <c r="C5" s="213" t="s">
        <v>39</v>
      </c>
      <c r="D5" s="213" t="s">
        <v>59</v>
      </c>
      <c r="E5" s="213" t="s">
        <v>278</v>
      </c>
      <c r="F5" s="213" t="s">
        <v>61</v>
      </c>
      <c r="G5" s="213" t="s">
        <v>63</v>
      </c>
      <c r="H5" s="213" t="s">
        <v>64</v>
      </c>
      <c r="I5" s="213" t="s">
        <v>65</v>
      </c>
      <c r="J5" s="213" t="s">
        <v>108</v>
      </c>
      <c r="K5" s="213" t="s">
        <v>67</v>
      </c>
      <c r="L5" s="213" t="s">
        <v>68</v>
      </c>
      <c r="M5" s="213" t="s">
        <v>69</v>
      </c>
      <c r="N5" s="213" t="s">
        <v>70</v>
      </c>
      <c r="O5" s="213" t="s">
        <v>71</v>
      </c>
      <c r="P5" s="213" t="s">
        <v>72</v>
      </c>
      <c r="Q5" s="213" t="s">
        <v>74</v>
      </c>
      <c r="R5" s="213" t="s">
        <v>75</v>
      </c>
      <c r="S5" s="214" t="s">
        <v>104</v>
      </c>
      <c r="T5" s="215" t="s">
        <v>282</v>
      </c>
      <c r="U5" s="216" t="s">
        <v>125</v>
      </c>
      <c r="X5" s="217" t="s">
        <v>126</v>
      </c>
      <c r="Y5" s="213" t="s">
        <v>39</v>
      </c>
      <c r="Z5" s="213" t="s">
        <v>59</v>
      </c>
      <c r="AA5" s="213" t="s">
        <v>278</v>
      </c>
      <c r="AB5" s="213" t="s">
        <v>61</v>
      </c>
      <c r="AC5" s="213" t="s">
        <v>63</v>
      </c>
      <c r="AD5" s="213" t="s">
        <v>64</v>
      </c>
      <c r="AE5" s="213" t="s">
        <v>65</v>
      </c>
      <c r="AF5" s="213" t="s">
        <v>108</v>
      </c>
      <c r="AG5" s="213" t="s">
        <v>67</v>
      </c>
      <c r="AH5" s="213" t="s">
        <v>68</v>
      </c>
      <c r="AI5" s="213" t="s">
        <v>69</v>
      </c>
      <c r="AJ5" s="213" t="s">
        <v>70</v>
      </c>
      <c r="AK5" s="213" t="s">
        <v>71</v>
      </c>
      <c r="AL5" s="213" t="s">
        <v>72</v>
      </c>
      <c r="AM5" s="213" t="s">
        <v>74</v>
      </c>
      <c r="AN5" s="213" t="s">
        <v>75</v>
      </c>
      <c r="AO5" s="214" t="s">
        <v>104</v>
      </c>
      <c r="AP5" s="216" t="s">
        <v>127</v>
      </c>
    </row>
    <row r="6" customFormat="false" ht="13.5" hidden="false" customHeight="false" outlineLevel="0" collapsed="false">
      <c r="B6" s="218" t="s">
        <v>128</v>
      </c>
      <c r="C6" s="219" t="n">
        <v>1576.0621</v>
      </c>
      <c r="D6" s="219" t="n">
        <v>880.23364</v>
      </c>
      <c r="E6" s="219" t="n">
        <v>255.84045</v>
      </c>
      <c r="F6" s="219" t="n">
        <v>217.33047</v>
      </c>
      <c r="G6" s="219" t="n">
        <v>588.67228</v>
      </c>
      <c r="H6" s="219" t="n">
        <v>243.61841</v>
      </c>
      <c r="I6" s="219" t="n">
        <v>1073.558</v>
      </c>
      <c r="J6" s="219" t="n">
        <v>310.85403</v>
      </c>
      <c r="K6" s="219" t="n">
        <v>6399.9945</v>
      </c>
      <c r="L6" s="219" t="n">
        <v>1748.2782</v>
      </c>
      <c r="M6" s="219" t="n">
        <v>52.00638</v>
      </c>
      <c r="N6" s="219" t="n">
        <v>988.96855</v>
      </c>
      <c r="O6" s="219" t="n">
        <v>4550.3931</v>
      </c>
      <c r="P6" s="219" t="n">
        <v>347.35211</v>
      </c>
      <c r="Q6" s="219" t="n">
        <v>389.80922</v>
      </c>
      <c r="R6" s="219" t="n">
        <v>1472.0019</v>
      </c>
      <c r="S6" s="220" t="n">
        <v>87.554876</v>
      </c>
      <c r="T6" s="221" t="n">
        <f aca="false">SUM(C6:S6)</f>
        <v>21182.528216</v>
      </c>
      <c r="U6" s="222"/>
      <c r="V6" s="181"/>
      <c r="X6" s="223" t="n">
        <v>1995</v>
      </c>
      <c r="Y6" s="224" t="n">
        <f aca="false">SUM(C6:C9)</f>
        <v>6467.5636</v>
      </c>
      <c r="Z6" s="224" t="n">
        <f aca="false">SUM(D6:D9)</f>
        <v>3394.06598</v>
      </c>
      <c r="AA6" s="224" t="n">
        <f aca="false">SUM(E6:E9)</f>
        <v>1041.13852</v>
      </c>
      <c r="AB6" s="224" t="n">
        <f aca="false">SUM(F6:F9)</f>
        <v>783.79945</v>
      </c>
      <c r="AC6" s="224" t="n">
        <f aca="false">SUM(G6:G9)</f>
        <v>2312.23235</v>
      </c>
      <c r="AD6" s="224" t="n">
        <f aca="false">SUM(H6:H9)</f>
        <v>986.18775</v>
      </c>
      <c r="AE6" s="224" t="n">
        <f aca="false">SUM(I6:I9)</f>
        <v>4320.6211</v>
      </c>
      <c r="AF6" s="224" t="n">
        <f aca="false">SUM(J6:J9)</f>
        <v>1414.50667</v>
      </c>
      <c r="AG6" s="224" t="n">
        <f aca="false">SUM(K6:K9)</f>
        <v>25622.4024</v>
      </c>
      <c r="AH6" s="224" t="n">
        <f aca="false">SUM(L6:L9)</f>
        <v>6963.0292</v>
      </c>
      <c r="AI6" s="224" t="n">
        <f aca="false">SUM(M6:M9)</f>
        <v>205.168271</v>
      </c>
      <c r="AJ6" s="224" t="n">
        <f aca="false">SUM(N6:N9)</f>
        <v>3940.01205</v>
      </c>
      <c r="AK6" s="224" t="n">
        <f aca="false">SUM(O6:O9)</f>
        <v>19022.0991</v>
      </c>
      <c r="AL6" s="224" t="n">
        <f aca="false">SUM(P6:P9)</f>
        <v>1350.58728</v>
      </c>
      <c r="AM6" s="224" t="n">
        <f aca="false">SUM(Q6:Q9)</f>
        <v>1697.02223</v>
      </c>
      <c r="AN6" s="224" t="n">
        <f aca="false">SUM(R6:R9)</f>
        <v>5792.9144</v>
      </c>
      <c r="AO6" s="224" t="n">
        <f aca="false">SUM(S6:S9)</f>
        <v>356.000331</v>
      </c>
      <c r="AP6" s="225" t="n">
        <f aca="false">SUM(T6:T9)</f>
        <v>85669.350682</v>
      </c>
    </row>
    <row r="7" customFormat="false" ht="12.75" hidden="false" customHeight="false" outlineLevel="0" collapsed="false">
      <c r="B7" s="223" t="s">
        <v>129</v>
      </c>
      <c r="C7" s="224" t="n">
        <v>1572.7978</v>
      </c>
      <c r="D7" s="224" t="n">
        <v>833.82504</v>
      </c>
      <c r="E7" s="224" t="n">
        <v>249.83157</v>
      </c>
      <c r="F7" s="224" t="n">
        <v>233.37246</v>
      </c>
      <c r="G7" s="224" t="n">
        <v>547.15603</v>
      </c>
      <c r="H7" s="224" t="n">
        <v>248.69026</v>
      </c>
      <c r="I7" s="224" t="n">
        <v>1071.5785</v>
      </c>
      <c r="J7" s="224" t="n">
        <v>367.81142</v>
      </c>
      <c r="K7" s="224" t="n">
        <v>6400.4209</v>
      </c>
      <c r="L7" s="224" t="n">
        <v>1729.7027</v>
      </c>
      <c r="M7" s="224" t="n">
        <v>50.113822</v>
      </c>
      <c r="N7" s="224" t="n">
        <v>982.49604</v>
      </c>
      <c r="O7" s="224" t="n">
        <v>4711.0337</v>
      </c>
      <c r="P7" s="224" t="n">
        <v>303.94062</v>
      </c>
      <c r="Q7" s="224" t="n">
        <v>442.82024</v>
      </c>
      <c r="R7" s="224" t="n">
        <v>1403.9087</v>
      </c>
      <c r="S7" s="226" t="n">
        <v>86.847094</v>
      </c>
      <c r="T7" s="221" t="n">
        <f aca="false">SUM(C7:S7)</f>
        <v>21236.346896</v>
      </c>
      <c r="U7" s="227"/>
      <c r="V7" s="181"/>
      <c r="X7" s="223" t="n">
        <v>1996</v>
      </c>
      <c r="Y7" s="224" t="n">
        <f aca="false">SUM(C10:C13)</f>
        <v>6938.3884</v>
      </c>
      <c r="Z7" s="224" t="n">
        <f aca="false">SUM(D10:D13)</f>
        <v>3554.08957</v>
      </c>
      <c r="AA7" s="224" t="n">
        <f aca="false">SUM(E10:E13)</f>
        <v>1225.07675</v>
      </c>
      <c r="AB7" s="224" t="n">
        <f aca="false">SUM(F10:F13)</f>
        <v>866.52806</v>
      </c>
      <c r="AC7" s="224" t="n">
        <f aca="false">SUM(G10:G13)</f>
        <v>2340.81532</v>
      </c>
      <c r="AD7" s="224" t="n">
        <f aca="false">SUM(H10:H13)</f>
        <v>1031.23715</v>
      </c>
      <c r="AE7" s="224" t="n">
        <f aca="false">SUM(I10:I13)</f>
        <v>4561.4279</v>
      </c>
      <c r="AF7" s="224" t="n">
        <f aca="false">SUM(J10:J13)</f>
        <v>1589.49626</v>
      </c>
      <c r="AG7" s="224" t="n">
        <f aca="false">SUM(K10:K13)</f>
        <v>27479.0631</v>
      </c>
      <c r="AH7" s="224" t="n">
        <f aca="false">SUM(L10:L13)</f>
        <v>7531.662</v>
      </c>
      <c r="AI7" s="224" t="n">
        <f aca="false">SUM(M10:M13)</f>
        <v>206.617445</v>
      </c>
      <c r="AJ7" s="224" t="n">
        <f aca="false">SUM(N10:N13)</f>
        <v>4670.8551</v>
      </c>
      <c r="AK7" s="224" t="n">
        <f aca="false">SUM(O10:O13)</f>
        <v>22041.9793</v>
      </c>
      <c r="AL7" s="224" t="n">
        <f aca="false">SUM(P10:P13)</f>
        <v>1530.16543</v>
      </c>
      <c r="AM7" s="224" t="n">
        <f aca="false">SUM(Q10:Q13)</f>
        <v>1750.09856</v>
      </c>
      <c r="AN7" s="224" t="n">
        <f aca="false">SUM(R10:R13)</f>
        <v>5792.5125</v>
      </c>
      <c r="AO7" s="224" t="n">
        <f aca="false">SUM(S10:S13)</f>
        <v>403.391584</v>
      </c>
      <c r="AP7" s="225" t="n">
        <f aca="false">SUM(T10:T13)</f>
        <v>93513.404429</v>
      </c>
    </row>
    <row r="8" customFormat="false" ht="12.75" hidden="false" customHeight="false" outlineLevel="0" collapsed="false">
      <c r="B8" s="223" t="s">
        <v>130</v>
      </c>
      <c r="C8" s="224" t="n">
        <v>1606.3242</v>
      </c>
      <c r="D8" s="224" t="n">
        <v>810.5912</v>
      </c>
      <c r="E8" s="224" t="n">
        <v>249.83018</v>
      </c>
      <c r="F8" s="224" t="n">
        <v>155.20425</v>
      </c>
      <c r="G8" s="224" t="n">
        <v>558.58559</v>
      </c>
      <c r="H8" s="224" t="n">
        <v>252.16987</v>
      </c>
      <c r="I8" s="224" t="n">
        <v>1067.8132</v>
      </c>
      <c r="J8" s="224" t="n">
        <v>356.82398</v>
      </c>
      <c r="K8" s="224" t="n">
        <v>6230.6236</v>
      </c>
      <c r="L8" s="224" t="n">
        <v>1774.2436</v>
      </c>
      <c r="M8" s="224" t="n">
        <v>49.464565</v>
      </c>
      <c r="N8" s="224" t="n">
        <v>977.667</v>
      </c>
      <c r="O8" s="224" t="n">
        <v>4789.8763</v>
      </c>
      <c r="P8" s="224" t="n">
        <v>329.37756</v>
      </c>
      <c r="Q8" s="224" t="n">
        <v>418.08913</v>
      </c>
      <c r="R8" s="224" t="n">
        <v>1399.3819</v>
      </c>
      <c r="S8" s="226" t="n">
        <v>94.172717</v>
      </c>
      <c r="T8" s="221" t="n">
        <f aca="false">SUM(C8:S8)</f>
        <v>21120.238842</v>
      </c>
      <c r="U8" s="227"/>
      <c r="V8" s="181"/>
      <c r="X8" s="223" t="n">
        <v>1997</v>
      </c>
      <c r="Y8" s="224" t="n">
        <f aca="false">SUM(C14:C17)</f>
        <v>7659.3006</v>
      </c>
      <c r="Z8" s="224" t="n">
        <f aca="false">SUM(D14:D17)</f>
        <v>3920.26781</v>
      </c>
      <c r="AA8" s="224" t="n">
        <f aca="false">SUM(E14:E17)</f>
        <v>1428.2653</v>
      </c>
      <c r="AB8" s="224" t="n">
        <f aca="false">SUM(F14:F17)</f>
        <v>1049.90791</v>
      </c>
      <c r="AC8" s="224" t="n">
        <f aca="false">SUM(G14:G17)</f>
        <v>2703.45736</v>
      </c>
      <c r="AD8" s="224" t="n">
        <f aca="false">SUM(H14:H17)</f>
        <v>1198.97872</v>
      </c>
      <c r="AE8" s="224" t="n">
        <f aca="false">SUM(I14:I17)</f>
        <v>5266.3115</v>
      </c>
      <c r="AF8" s="224" t="n">
        <f aca="false">SUM(J14:J17)</f>
        <v>1878.33519</v>
      </c>
      <c r="AG8" s="224" t="n">
        <f aca="false">SUM(K14:K17)</f>
        <v>31338.7537</v>
      </c>
      <c r="AH8" s="224" t="n">
        <f aca="false">SUM(L14:L17)</f>
        <v>8513.8107</v>
      </c>
      <c r="AI8" s="224" t="n">
        <f aca="false">SUM(M14:M17)</f>
        <v>231.637257</v>
      </c>
      <c r="AJ8" s="224" t="n">
        <f aca="false">SUM(N14:N17)</f>
        <v>5288.1608</v>
      </c>
      <c r="AK8" s="224" t="n">
        <f aca="false">SUM(O14:O17)</f>
        <v>25573.8815</v>
      </c>
      <c r="AL8" s="224" t="n">
        <f aca="false">SUM(P14:P17)</f>
        <v>1711.01965</v>
      </c>
      <c r="AM8" s="224" t="n">
        <f aca="false">SUM(Q14:Q17)</f>
        <v>2344.5091</v>
      </c>
      <c r="AN8" s="224" t="n">
        <f aca="false">SUM(R14:R17)</f>
        <v>6355.407</v>
      </c>
      <c r="AO8" s="224" t="n">
        <f aca="false">SUM(S14:S17)</f>
        <v>441.29141</v>
      </c>
      <c r="AP8" s="225" t="n">
        <f aca="false">SUM(T14:T17)</f>
        <v>106903.295507</v>
      </c>
    </row>
    <row r="9" customFormat="false" ht="13.5" hidden="false" customHeight="false" outlineLevel="0" collapsed="false">
      <c r="B9" s="228" t="s">
        <v>131</v>
      </c>
      <c r="C9" s="229" t="n">
        <v>1712.3795</v>
      </c>
      <c r="D9" s="229" t="n">
        <v>869.4161</v>
      </c>
      <c r="E9" s="229" t="n">
        <v>285.63632</v>
      </c>
      <c r="F9" s="229" t="n">
        <v>177.89227</v>
      </c>
      <c r="G9" s="229" t="n">
        <v>617.81845</v>
      </c>
      <c r="H9" s="229" t="n">
        <v>241.70921</v>
      </c>
      <c r="I9" s="229" t="n">
        <v>1107.6714</v>
      </c>
      <c r="J9" s="229" t="n">
        <v>379.01724</v>
      </c>
      <c r="K9" s="229" t="n">
        <v>6591.3634</v>
      </c>
      <c r="L9" s="229" t="n">
        <v>1710.8047</v>
      </c>
      <c r="M9" s="229" t="n">
        <v>53.583504</v>
      </c>
      <c r="N9" s="229" t="n">
        <v>990.88046</v>
      </c>
      <c r="O9" s="229" t="n">
        <v>4970.796</v>
      </c>
      <c r="P9" s="229" t="n">
        <v>369.91699</v>
      </c>
      <c r="Q9" s="229" t="n">
        <v>446.30364</v>
      </c>
      <c r="R9" s="229" t="n">
        <v>1517.6219</v>
      </c>
      <c r="S9" s="230" t="n">
        <v>87.425644</v>
      </c>
      <c r="T9" s="221" t="n">
        <f aca="false">SUM(C9:S9)</f>
        <v>22130.236728</v>
      </c>
      <c r="U9" s="227"/>
      <c r="V9" s="181"/>
      <c r="X9" s="223" t="n">
        <v>1998</v>
      </c>
      <c r="Y9" s="224" t="n">
        <f aca="false">SUM(C18:C21)</f>
        <v>7560.3442</v>
      </c>
      <c r="Z9" s="224" t="n">
        <f aca="false">SUM(D18:D21)</f>
        <v>4342.70806</v>
      </c>
      <c r="AA9" s="224" t="n">
        <f aca="false">SUM(E18:E21)</f>
        <v>1559.99546</v>
      </c>
      <c r="AB9" s="224" t="n">
        <f aca="false">SUM(F18:F21)</f>
        <v>1085.59697</v>
      </c>
      <c r="AC9" s="224" t="n">
        <f aca="false">SUM(G18:G21)</f>
        <v>2781.48033</v>
      </c>
      <c r="AD9" s="224" t="n">
        <f aca="false">SUM(H18:H21)</f>
        <v>1367.76095</v>
      </c>
      <c r="AE9" s="224" t="n">
        <f aca="false">SUM(I18:I21)</f>
        <v>6607.5519</v>
      </c>
      <c r="AF9" s="224" t="n">
        <f aca="false">SUM(J18:J21)</f>
        <v>2157.34004</v>
      </c>
      <c r="AG9" s="224" t="n">
        <f aca="false">SUM(K18:K21)</f>
        <v>35625.0252</v>
      </c>
      <c r="AH9" s="224" t="n">
        <f aca="false">SUM(L18:L21)</f>
        <v>9392.9455</v>
      </c>
      <c r="AI9" s="224" t="n">
        <f aca="false">SUM(M18:M21)</f>
        <v>284.168803</v>
      </c>
      <c r="AJ9" s="224" t="n">
        <f aca="false">SUM(N18:N21)</f>
        <v>6279.0445</v>
      </c>
      <c r="AK9" s="224" t="n">
        <f aca="false">SUM(O18:O21)</f>
        <v>30014.6982</v>
      </c>
      <c r="AL9" s="224" t="n">
        <f aca="false">SUM(P18:P21)</f>
        <v>1916.68985</v>
      </c>
      <c r="AM9" s="224" t="n">
        <f aca="false">SUM(Q18:Q21)</f>
        <v>2853.36375</v>
      </c>
      <c r="AN9" s="224" t="n">
        <f aca="false">SUM(R18:R21)</f>
        <v>6928.0993</v>
      </c>
      <c r="AO9" s="224" t="n">
        <f aca="false">SUM(S18:S21)</f>
        <v>498.13721</v>
      </c>
      <c r="AP9" s="225" t="n">
        <f aca="false">SUM(T18:T21)</f>
        <v>121254.950223</v>
      </c>
    </row>
    <row r="10" customFormat="false" ht="12.75" hidden="false" customHeight="false" outlineLevel="0" collapsed="false">
      <c r="B10" s="231" t="s">
        <v>132</v>
      </c>
      <c r="C10" s="232" t="n">
        <v>1750.0629</v>
      </c>
      <c r="D10" s="232" t="n">
        <v>853.55451</v>
      </c>
      <c r="E10" s="232" t="n">
        <v>308.78988</v>
      </c>
      <c r="F10" s="232" t="n">
        <v>228.24178</v>
      </c>
      <c r="G10" s="232" t="n">
        <v>561.79599</v>
      </c>
      <c r="H10" s="232" t="n">
        <v>231.45185</v>
      </c>
      <c r="I10" s="232" t="n">
        <v>1134.0142</v>
      </c>
      <c r="J10" s="232" t="n">
        <v>375.36789</v>
      </c>
      <c r="K10" s="232" t="n">
        <v>6713.6071</v>
      </c>
      <c r="L10" s="232" t="n">
        <v>1879.0186</v>
      </c>
      <c r="M10" s="232" t="n">
        <v>58.09383</v>
      </c>
      <c r="N10" s="232" t="n">
        <v>1141.6672</v>
      </c>
      <c r="O10" s="232" t="n">
        <v>5344.0236</v>
      </c>
      <c r="P10" s="232" t="n">
        <v>362.03234</v>
      </c>
      <c r="Q10" s="232" t="n">
        <v>414.36918</v>
      </c>
      <c r="R10" s="232" t="n">
        <v>1520.6412</v>
      </c>
      <c r="S10" s="233" t="n">
        <v>102.37692</v>
      </c>
      <c r="T10" s="234" t="n">
        <f aca="false">SUM(C10:S10)</f>
        <v>22979.10897</v>
      </c>
      <c r="U10" s="235" t="n">
        <f aca="false">(T10-T6)/T6</f>
        <v>0.0848142740885377</v>
      </c>
      <c r="V10" s="181"/>
      <c r="X10" s="223" t="n">
        <v>1999</v>
      </c>
      <c r="Y10" s="224" t="n">
        <f aca="false">SUM(C22:C25)</f>
        <v>8819.9904</v>
      </c>
      <c r="Z10" s="224" t="n">
        <f aca="false">SUM(D22:D25)</f>
        <v>4870.0775</v>
      </c>
      <c r="AA10" s="224" t="n">
        <f aca="false">SUM(E22:E25)</f>
        <v>1504.0359</v>
      </c>
      <c r="AB10" s="224" t="n">
        <f aca="false">SUM(F22:F25)</f>
        <v>1501.00372</v>
      </c>
      <c r="AC10" s="224" t="n">
        <f aca="false">SUM(G22:G25)</f>
        <v>3160.20086</v>
      </c>
      <c r="AD10" s="224" t="n">
        <f aca="false">SUM(H22:H25)</f>
        <v>1440.7784</v>
      </c>
      <c r="AE10" s="224" t="n">
        <f aca="false">SUM(I22:I25)</f>
        <v>7688.9939</v>
      </c>
      <c r="AF10" s="224" t="n">
        <f aca="false">SUM(J22:J25)</f>
        <v>2780.15345</v>
      </c>
      <c r="AG10" s="224" t="n">
        <f aca="false">SUM(K22:K25)</f>
        <v>40461.9733</v>
      </c>
      <c r="AH10" s="224" t="n">
        <f aca="false">SUM(L22:L25)</f>
        <v>10687.5872</v>
      </c>
      <c r="AI10" s="224" t="n">
        <f aca="false">SUM(M22:M25)</f>
        <v>343.398949</v>
      </c>
      <c r="AJ10" s="224" t="n">
        <f aca="false">SUM(N22:N25)</f>
        <v>6671.5869</v>
      </c>
      <c r="AK10" s="224" t="n">
        <f aca="false">SUM(O22:O25)</f>
        <v>35065.4052</v>
      </c>
      <c r="AL10" s="224" t="n">
        <f aca="false">SUM(P22:P25)</f>
        <v>2024.99993</v>
      </c>
      <c r="AM10" s="224" t="n">
        <f aca="false">SUM(Q22:Q25)</f>
        <v>3217.95335</v>
      </c>
      <c r="AN10" s="224" t="n">
        <f aca="false">SUM(R22:R25)</f>
        <v>7546.1407</v>
      </c>
      <c r="AO10" s="224" t="n">
        <f aca="false">SUM(S22:S25)</f>
        <v>568.02142</v>
      </c>
      <c r="AP10" s="225" t="n">
        <f aca="false">SUM(T22:T25)</f>
        <v>138352.301079</v>
      </c>
    </row>
    <row r="11" customFormat="false" ht="12.75" hidden="false" customHeight="false" outlineLevel="0" collapsed="false">
      <c r="B11" s="223" t="s">
        <v>133</v>
      </c>
      <c r="C11" s="224" t="n">
        <v>1716.1259</v>
      </c>
      <c r="D11" s="224" t="n">
        <v>860.1647</v>
      </c>
      <c r="E11" s="224" t="n">
        <v>283.73991</v>
      </c>
      <c r="F11" s="224" t="n">
        <v>222.39832</v>
      </c>
      <c r="G11" s="224" t="n">
        <v>602.58626</v>
      </c>
      <c r="H11" s="224" t="n">
        <v>270.79457</v>
      </c>
      <c r="I11" s="224" t="n">
        <v>1137.1927</v>
      </c>
      <c r="J11" s="224" t="n">
        <v>364.94648</v>
      </c>
      <c r="K11" s="224" t="n">
        <v>6802.3656</v>
      </c>
      <c r="L11" s="224" t="n">
        <v>1841.5114</v>
      </c>
      <c r="M11" s="224" t="n">
        <v>55.727812</v>
      </c>
      <c r="N11" s="224" t="n">
        <v>1134.8025</v>
      </c>
      <c r="O11" s="224" t="n">
        <v>5436.7494</v>
      </c>
      <c r="P11" s="224" t="n">
        <v>361.21201</v>
      </c>
      <c r="Q11" s="224" t="n">
        <v>399.13727</v>
      </c>
      <c r="R11" s="224" t="n">
        <v>1375.3141</v>
      </c>
      <c r="S11" s="226" t="n">
        <v>101.91518</v>
      </c>
      <c r="T11" s="221" t="n">
        <f aca="false">SUM(C11:S11)</f>
        <v>22966.684112</v>
      </c>
      <c r="U11" s="227" t="n">
        <f aca="false">(T11-T7)/T7</f>
        <v>0.0814799845036395</v>
      </c>
      <c r="V11" s="181"/>
      <c r="X11" s="223" t="n">
        <v>2000</v>
      </c>
      <c r="Y11" s="224" t="n">
        <f aca="false">SUM(C26:C29)</f>
        <v>11619.0916</v>
      </c>
      <c r="Z11" s="224" t="n">
        <f aca="false">SUM(D26:D29)</f>
        <v>5082.4333</v>
      </c>
      <c r="AA11" s="224" t="n">
        <f aca="false">SUM(E26:E29)</f>
        <v>1982.96399</v>
      </c>
      <c r="AB11" s="224" t="n">
        <f aca="false">SUM(F26:F29)</f>
        <v>1663.26123</v>
      </c>
      <c r="AC11" s="224" t="n">
        <f aca="false">SUM(G26:G29)</f>
        <v>3731.09011</v>
      </c>
      <c r="AD11" s="224" t="n">
        <f aca="false">SUM(H26:H29)</f>
        <v>1524.34196</v>
      </c>
      <c r="AE11" s="224" t="n">
        <f aca="false">SUM(I26:I29)</f>
        <v>8542.4397</v>
      </c>
      <c r="AF11" s="224" t="n">
        <f aca="false">SUM(J26:J29)</f>
        <v>3414.8306</v>
      </c>
      <c r="AG11" s="224" t="n">
        <f aca="false">SUM(K26:K29)</f>
        <v>48305.857</v>
      </c>
      <c r="AH11" s="224" t="n">
        <f aca="false">SUM(L26:L29)</f>
        <v>12603.3816</v>
      </c>
      <c r="AI11" s="224" t="n">
        <f aca="false">SUM(M26:M29)</f>
        <v>373.356641</v>
      </c>
      <c r="AJ11" s="224" t="n">
        <f aca="false">SUM(N26:N29)</f>
        <v>8777.6986</v>
      </c>
      <c r="AK11" s="224" t="n">
        <f aca="false">SUM(O26:O29)</f>
        <v>41238.6497</v>
      </c>
      <c r="AL11" s="224" t="n">
        <f aca="false">SUM(P26:P29)</f>
        <v>4044.85431</v>
      </c>
      <c r="AM11" s="224" t="n">
        <f aca="false">SUM(Q26:Q29)</f>
        <v>3873.0456</v>
      </c>
      <c r="AN11" s="224" t="n">
        <f aca="false">SUM(R26:R29)</f>
        <v>10285.6372</v>
      </c>
      <c r="AO11" s="224" t="n">
        <f aca="false">SUM(S26:S29)</f>
        <v>638.99346</v>
      </c>
      <c r="AP11" s="225" t="n">
        <f aca="false">SUM(T26:T29)</f>
        <v>167701.926601</v>
      </c>
    </row>
    <row r="12" customFormat="false" ht="12.75" hidden="false" customHeight="false" outlineLevel="0" collapsed="false">
      <c r="B12" s="223" t="s">
        <v>134</v>
      </c>
      <c r="C12" s="224" t="n">
        <v>1728.5349</v>
      </c>
      <c r="D12" s="224" t="n">
        <v>895.86169</v>
      </c>
      <c r="E12" s="224" t="n">
        <v>311.70431</v>
      </c>
      <c r="F12" s="224" t="n">
        <v>175.02114</v>
      </c>
      <c r="G12" s="224" t="n">
        <v>601.58673</v>
      </c>
      <c r="H12" s="224" t="n">
        <v>248.00845</v>
      </c>
      <c r="I12" s="224" t="n">
        <v>1123.3895</v>
      </c>
      <c r="J12" s="224" t="n">
        <v>387.93128</v>
      </c>
      <c r="K12" s="224" t="n">
        <v>6846.5001</v>
      </c>
      <c r="L12" s="224" t="n">
        <v>1836.4708</v>
      </c>
      <c r="M12" s="224" t="n">
        <v>45.916864</v>
      </c>
      <c r="N12" s="224" t="n">
        <v>1111.7702</v>
      </c>
      <c r="O12" s="224" t="n">
        <v>5500.1254</v>
      </c>
      <c r="P12" s="224" t="n">
        <v>355.01735</v>
      </c>
      <c r="Q12" s="224" t="n">
        <v>433.62547</v>
      </c>
      <c r="R12" s="224" t="n">
        <v>1358.5819</v>
      </c>
      <c r="S12" s="226" t="n">
        <v>98.726904</v>
      </c>
      <c r="T12" s="221" t="n">
        <f aca="false">SUM(C12:S12)</f>
        <v>23058.772988</v>
      </c>
      <c r="U12" s="227" t="n">
        <f aca="false">(T12-T8)/T8</f>
        <v>0.0917856166543438</v>
      </c>
      <c r="V12" s="181"/>
      <c r="X12" s="223" t="n">
        <v>2001</v>
      </c>
      <c r="Y12" s="224" t="n">
        <f aca="false">SUM(C30:C33)</f>
        <v>12246.0459</v>
      </c>
      <c r="Z12" s="224" t="n">
        <f aca="false">SUM(D30:D33)</f>
        <v>5263.295</v>
      </c>
      <c r="AA12" s="224" t="n">
        <f aca="false">SUM(E30:E33)</f>
        <v>2094.50618</v>
      </c>
      <c r="AB12" s="224" t="n">
        <f aca="false">SUM(F30:F33)</f>
        <v>1658.62667</v>
      </c>
      <c r="AC12" s="224" t="n">
        <f aca="false">SUM(G30:G33)</f>
        <v>3675.04653</v>
      </c>
      <c r="AD12" s="224" t="n">
        <f aca="false">SUM(H30:H33)</f>
        <v>1576.97147</v>
      </c>
      <c r="AE12" s="224" t="n">
        <f aca="false">SUM(I30:I33)</f>
        <v>8015.2116</v>
      </c>
      <c r="AF12" s="224" t="n">
        <f aca="false">SUM(J30:J33)</f>
        <v>3563.07333</v>
      </c>
      <c r="AG12" s="224" t="n">
        <f aca="false">SUM(K30:K33)</f>
        <v>49955.237</v>
      </c>
      <c r="AH12" s="224" t="n">
        <f aca="false">SUM(L30:L33)</f>
        <v>13343.6885</v>
      </c>
      <c r="AI12" s="224" t="n">
        <f aca="false">SUM(M30:M33)</f>
        <v>388.618626</v>
      </c>
      <c r="AJ12" s="224" t="n">
        <f aca="false">SUM(N30:N33)</f>
        <v>9424.7327</v>
      </c>
      <c r="AK12" s="224" t="n">
        <f aca="false">SUM(O30:O33)</f>
        <v>41580.897</v>
      </c>
      <c r="AL12" s="224" t="n">
        <f aca="false">SUM(P30:P33)</f>
        <v>4557.1969</v>
      </c>
      <c r="AM12" s="224" t="n">
        <f aca="false">SUM(Q30:Q33)</f>
        <v>3877.41311</v>
      </c>
      <c r="AN12" s="224" t="n">
        <f aca="false">SUM(R30:R33)</f>
        <v>10027.2608</v>
      </c>
      <c r="AO12" s="224" t="n">
        <f aca="false">SUM(S30:S33)</f>
        <v>673.95383</v>
      </c>
      <c r="AP12" s="225" t="n">
        <f aca="false">SUM(T30:T33)</f>
        <v>171921.775146</v>
      </c>
    </row>
    <row r="13" customFormat="false" ht="13.5" hidden="false" customHeight="false" outlineLevel="0" collapsed="false">
      <c r="B13" s="228" t="s">
        <v>135</v>
      </c>
      <c r="C13" s="229" t="n">
        <v>1743.6647</v>
      </c>
      <c r="D13" s="229" t="n">
        <v>944.50867</v>
      </c>
      <c r="E13" s="229" t="n">
        <v>320.84265</v>
      </c>
      <c r="F13" s="229" t="n">
        <v>240.86682</v>
      </c>
      <c r="G13" s="229" t="n">
        <v>574.84634</v>
      </c>
      <c r="H13" s="229" t="n">
        <v>280.98228</v>
      </c>
      <c r="I13" s="229" t="n">
        <v>1166.8315</v>
      </c>
      <c r="J13" s="229" t="n">
        <v>461.25061</v>
      </c>
      <c r="K13" s="229" t="n">
        <v>7116.5903</v>
      </c>
      <c r="L13" s="229" t="n">
        <v>1974.6612</v>
      </c>
      <c r="M13" s="229" t="n">
        <v>46.878939</v>
      </c>
      <c r="N13" s="229" t="n">
        <v>1282.6152</v>
      </c>
      <c r="O13" s="229" t="n">
        <v>5761.0809</v>
      </c>
      <c r="P13" s="229" t="n">
        <v>451.90373</v>
      </c>
      <c r="Q13" s="229" t="n">
        <v>502.96664</v>
      </c>
      <c r="R13" s="229" t="n">
        <v>1537.9753</v>
      </c>
      <c r="S13" s="230" t="n">
        <v>100.37258</v>
      </c>
      <c r="T13" s="236" t="n">
        <f aca="false">SUM(C13:S13)</f>
        <v>24508.838359</v>
      </c>
      <c r="U13" s="237" t="n">
        <f aca="false">(T13-T9)/T9</f>
        <v>0.107481978626577</v>
      </c>
      <c r="V13" s="181"/>
      <c r="X13" s="223" t="n">
        <v>2002</v>
      </c>
      <c r="Y13" s="224" t="n">
        <f aca="false">SUM(C34:C37)</f>
        <v>11113.2946</v>
      </c>
      <c r="Z13" s="224" t="n">
        <f aca="false">SUM(D34:D37)</f>
        <v>5365.5911</v>
      </c>
      <c r="AA13" s="224" t="n">
        <f aca="false">SUM(E34:E37)</f>
        <v>2098.12582</v>
      </c>
      <c r="AB13" s="224" t="n">
        <f aca="false">SUM(F34:F37)</f>
        <v>1720.88134</v>
      </c>
      <c r="AC13" s="224" t="n">
        <f aca="false">SUM(G34:G37)</f>
        <v>3312.13404</v>
      </c>
      <c r="AD13" s="224" t="n">
        <f aca="false">SUM(H34:H37)</f>
        <v>1454.72688</v>
      </c>
      <c r="AE13" s="224" t="n">
        <f aca="false">SUM(I34:I37)</f>
        <v>7744.619</v>
      </c>
      <c r="AF13" s="224" t="n">
        <f aca="false">SUM(J34:J37)</f>
        <v>3946.09901</v>
      </c>
      <c r="AG13" s="224" t="n">
        <f aca="false">SUM(K34:K37)</f>
        <v>51850.639</v>
      </c>
      <c r="AH13" s="224" t="n">
        <f aca="false">SUM(L34:L37)</f>
        <v>14001.3205</v>
      </c>
      <c r="AI13" s="224" t="n">
        <f aca="false">SUM(M34:M37)</f>
        <v>437.73238</v>
      </c>
      <c r="AJ13" s="224" t="n">
        <f aca="false">SUM(N34:N37)</f>
        <v>9274.0511</v>
      </c>
      <c r="AK13" s="224" t="n">
        <f aca="false">SUM(O34:O37)</f>
        <v>42300.825</v>
      </c>
      <c r="AL13" s="224" t="n">
        <f aca="false">SUM(P34:P37)</f>
        <v>4689.6596</v>
      </c>
      <c r="AM13" s="224" t="n">
        <f aca="false">SUM(Q34:Q37)</f>
        <v>4091.14966</v>
      </c>
      <c r="AN13" s="224" t="n">
        <f aca="false">SUM(R34:R37)</f>
        <v>10092.6291</v>
      </c>
      <c r="AO13" s="224" t="n">
        <f aca="false">SUM(S34:S37)</f>
        <v>694.66492</v>
      </c>
      <c r="AP13" s="225" t="n">
        <f aca="false">SUM(T34:T37)</f>
        <v>174188.14305</v>
      </c>
    </row>
    <row r="14" customFormat="false" ht="12.75" hidden="false" customHeight="false" outlineLevel="0" collapsed="false">
      <c r="B14" s="231" t="s">
        <v>136</v>
      </c>
      <c r="C14" s="232" t="n">
        <v>1896.3492</v>
      </c>
      <c r="D14" s="232" t="n">
        <v>931.72335</v>
      </c>
      <c r="E14" s="232" t="n">
        <v>350.53546</v>
      </c>
      <c r="F14" s="232" t="n">
        <v>335.23302</v>
      </c>
      <c r="G14" s="232" t="n">
        <v>665.04238</v>
      </c>
      <c r="H14" s="232" t="n">
        <v>273.61292</v>
      </c>
      <c r="I14" s="232" t="n">
        <v>1162.128</v>
      </c>
      <c r="J14" s="232" t="n">
        <v>416.06247</v>
      </c>
      <c r="K14" s="232" t="n">
        <v>7252.7012</v>
      </c>
      <c r="L14" s="232" t="n">
        <v>1976.2677</v>
      </c>
      <c r="M14" s="232" t="n">
        <v>48.151742</v>
      </c>
      <c r="N14" s="232" t="n">
        <v>1196.8076</v>
      </c>
      <c r="O14" s="232" t="n">
        <v>5953.0281</v>
      </c>
      <c r="P14" s="232" t="n">
        <v>367.53609</v>
      </c>
      <c r="Q14" s="232" t="n">
        <v>526.30342</v>
      </c>
      <c r="R14" s="232" t="n">
        <v>1448.0347</v>
      </c>
      <c r="S14" s="233" t="n">
        <v>106.58556</v>
      </c>
      <c r="T14" s="234" t="n">
        <f aca="false">SUM(C14:S14)</f>
        <v>24906.102912</v>
      </c>
      <c r="U14" s="235" t="n">
        <f aca="false">(T14-T10)/T10</f>
        <v>0.0838585144670212</v>
      </c>
      <c r="V14" s="181"/>
      <c r="X14" s="223" t="n">
        <v>2003</v>
      </c>
      <c r="Y14" s="224" t="n">
        <f aca="false">SUM(C38:C41)</f>
        <v>11900.5304</v>
      </c>
      <c r="Z14" s="224" t="n">
        <f aca="false">SUM(D38:D41)</f>
        <v>6094.1798</v>
      </c>
      <c r="AA14" s="224" t="n">
        <f aca="false">SUM(E38:E41)</f>
        <v>2161.10331</v>
      </c>
      <c r="AB14" s="224" t="n">
        <f aca="false">SUM(F38:F41)</f>
        <v>1754.84761</v>
      </c>
      <c r="AC14" s="224" t="n">
        <f aca="false">SUM(G38:G41)</f>
        <v>3664.8366</v>
      </c>
      <c r="AD14" s="224" t="n">
        <f aca="false">SUM(H38:H41)</f>
        <v>1757.16963</v>
      </c>
      <c r="AE14" s="224" t="n">
        <f aca="false">SUM(I38:I41)</f>
        <v>8218.5279</v>
      </c>
      <c r="AF14" s="224" t="n">
        <f aca="false">SUM(J38:J41)</f>
        <v>4647.1438</v>
      </c>
      <c r="AG14" s="224" t="n">
        <f aca="false">SUM(K38:K41)</f>
        <v>54418.947</v>
      </c>
      <c r="AH14" s="224" t="n">
        <f aca="false">SUM(L38:L41)</f>
        <v>14902.824</v>
      </c>
      <c r="AI14" s="224" t="n">
        <f aca="false">SUM(M38:M41)</f>
        <v>557.75238</v>
      </c>
      <c r="AJ14" s="224" t="n">
        <f aca="false">SUM(N38:N41)</f>
        <v>10123.0796</v>
      </c>
      <c r="AK14" s="224" t="n">
        <f aca="false">SUM(O38:O41)</f>
        <v>44497.975</v>
      </c>
      <c r="AL14" s="224" t="n">
        <f aca="false">SUM(P38:P41)</f>
        <v>4934.3628</v>
      </c>
      <c r="AM14" s="224" t="n">
        <f aca="false">SUM(Q38:Q41)</f>
        <v>4187.9971</v>
      </c>
      <c r="AN14" s="224" t="n">
        <f aca="false">SUM(R38:R41)</f>
        <v>10601.2878</v>
      </c>
      <c r="AO14" s="224" t="n">
        <f aca="false">SUM(S38:S41)</f>
        <v>787.64621</v>
      </c>
      <c r="AP14" s="225" t="n">
        <f aca="false">SUM(T38:T41)</f>
        <v>185210.21094</v>
      </c>
    </row>
    <row r="15" customFormat="false" ht="12.75" hidden="false" customHeight="false" outlineLevel="0" collapsed="false">
      <c r="B15" s="223" t="s">
        <v>137</v>
      </c>
      <c r="C15" s="224" t="n">
        <v>1846.678</v>
      </c>
      <c r="D15" s="224" t="n">
        <v>974.2252</v>
      </c>
      <c r="E15" s="224" t="n">
        <v>356.15392</v>
      </c>
      <c r="F15" s="224" t="n">
        <v>200.53078</v>
      </c>
      <c r="G15" s="224" t="n">
        <v>675.10796</v>
      </c>
      <c r="H15" s="224" t="n">
        <v>319.33398</v>
      </c>
      <c r="I15" s="224" t="n">
        <v>1356.5624</v>
      </c>
      <c r="J15" s="224" t="n">
        <v>519.19786</v>
      </c>
      <c r="K15" s="224" t="n">
        <v>7852.2016</v>
      </c>
      <c r="L15" s="224" t="n">
        <v>2128.618</v>
      </c>
      <c r="M15" s="224" t="n">
        <v>59.978386</v>
      </c>
      <c r="N15" s="224" t="n">
        <v>1342.6819</v>
      </c>
      <c r="O15" s="224" t="n">
        <v>6362.9263</v>
      </c>
      <c r="P15" s="224" t="n">
        <v>431.7946</v>
      </c>
      <c r="Q15" s="224" t="n">
        <v>572.71545</v>
      </c>
      <c r="R15" s="224" t="n">
        <v>1599.1897</v>
      </c>
      <c r="S15" s="226" t="n">
        <v>114.73898</v>
      </c>
      <c r="T15" s="221" t="n">
        <f aca="false">SUM(C15:S15)</f>
        <v>26712.635016</v>
      </c>
      <c r="U15" s="227" t="n">
        <f aca="false">(T15-T11)/T11</f>
        <v>0.163103689053779</v>
      </c>
      <c r="V15" s="181"/>
      <c r="X15" s="223" t="n">
        <v>2004</v>
      </c>
      <c r="Y15" s="224" t="n">
        <f aca="false">SUM(C42:C45)</f>
        <v>14409.1968</v>
      </c>
      <c r="Z15" s="224" t="n">
        <f aca="false">SUM(D42:D45)</f>
        <v>6510.4076</v>
      </c>
      <c r="AA15" s="224" t="n">
        <f aca="false">SUM(E42:E45)</f>
        <v>2642.82466</v>
      </c>
      <c r="AB15" s="224" t="n">
        <f aca="false">SUM(F42:F45)</f>
        <v>2117.52422</v>
      </c>
      <c r="AC15" s="224" t="n">
        <f aca="false">SUM(G42:G45)</f>
        <v>3784.15623</v>
      </c>
      <c r="AD15" s="224" t="n">
        <f aca="false">SUM(H42:H45)</f>
        <v>1831.32114</v>
      </c>
      <c r="AE15" s="224" t="n">
        <f aca="false">SUM(I42:I45)</f>
        <v>8887.3799</v>
      </c>
      <c r="AF15" s="224" t="n">
        <f aca="false">SUM(J42:J45)</f>
        <v>4884.1462</v>
      </c>
      <c r="AG15" s="224" t="n">
        <f aca="false">SUM(K42:K45)</f>
        <v>60069.92</v>
      </c>
      <c r="AH15" s="224" t="n">
        <f aca="false">SUM(L42:L45)</f>
        <v>16477.1977</v>
      </c>
      <c r="AI15" s="224" t="n">
        <f aca="false">SUM(M42:M45)</f>
        <v>637.34304</v>
      </c>
      <c r="AJ15" s="224" t="n">
        <f aca="false">SUM(N42:N45)</f>
        <v>11012.1286</v>
      </c>
      <c r="AK15" s="224" t="n">
        <f aca="false">SUM(O42:O45)</f>
        <v>48864.551</v>
      </c>
      <c r="AL15" s="224" t="n">
        <f aca="false">SUM(P42:P45)</f>
        <v>6305.2374</v>
      </c>
      <c r="AM15" s="224" t="n">
        <f aca="false">SUM(Q42:Q45)</f>
        <v>4397.8617</v>
      </c>
      <c r="AN15" s="224" t="n">
        <f aca="false">SUM(R42:R45)</f>
        <v>12593.6566</v>
      </c>
      <c r="AO15" s="224" t="n">
        <f aca="false">SUM(S42:S45)</f>
        <v>752.08455</v>
      </c>
      <c r="AP15" s="225" t="n">
        <f aca="false">SUM(T42:T45)</f>
        <v>206176.93734</v>
      </c>
    </row>
    <row r="16" customFormat="false" ht="12.75" hidden="false" customHeight="false" outlineLevel="0" collapsed="false">
      <c r="B16" s="223" t="s">
        <v>138</v>
      </c>
      <c r="C16" s="224" t="n">
        <v>1947.3541</v>
      </c>
      <c r="D16" s="224" t="n">
        <v>940.14696</v>
      </c>
      <c r="E16" s="224" t="n">
        <v>354.65721</v>
      </c>
      <c r="F16" s="224" t="n">
        <v>252.95434</v>
      </c>
      <c r="G16" s="224" t="n">
        <v>647.98788</v>
      </c>
      <c r="H16" s="224" t="n">
        <v>306.16823</v>
      </c>
      <c r="I16" s="224" t="n">
        <v>1319.112</v>
      </c>
      <c r="J16" s="224" t="n">
        <v>446.92155</v>
      </c>
      <c r="K16" s="224" t="n">
        <v>8011.9168</v>
      </c>
      <c r="L16" s="224" t="n">
        <v>2113.0765</v>
      </c>
      <c r="M16" s="224" t="n">
        <v>65.309117</v>
      </c>
      <c r="N16" s="224" t="n">
        <v>1295.2996</v>
      </c>
      <c r="O16" s="224" t="n">
        <v>6343.3502</v>
      </c>
      <c r="P16" s="224" t="n">
        <v>425.51655</v>
      </c>
      <c r="Q16" s="224" t="n">
        <v>609.01634</v>
      </c>
      <c r="R16" s="224" t="n">
        <v>1598.2786</v>
      </c>
      <c r="S16" s="226" t="n">
        <v>109.40814</v>
      </c>
      <c r="T16" s="221" t="n">
        <f aca="false">SUM(C16:S16)</f>
        <v>26786.474117</v>
      </c>
      <c r="U16" s="227" t="n">
        <f aca="false">(T16-T12)/T12</f>
        <v>0.161660862481275</v>
      </c>
      <c r="V16" s="181"/>
      <c r="X16" s="223" t="n">
        <v>2005</v>
      </c>
      <c r="Y16" s="224" t="n">
        <f aca="false">SUM(C46:C49)</f>
        <v>17263.3519</v>
      </c>
      <c r="Z16" s="224" t="n">
        <f aca="false">SUM(D46:D49)</f>
        <v>7104.437</v>
      </c>
      <c r="AA16" s="224" t="n">
        <f aca="false">SUM(E46:E49)</f>
        <v>2983.79846</v>
      </c>
      <c r="AB16" s="224" t="n">
        <f aca="false">SUM(F46:F49)</f>
        <v>1977.30821</v>
      </c>
      <c r="AC16" s="224" t="n">
        <f aca="false">SUM(G46:G49)</f>
        <v>4288.30161</v>
      </c>
      <c r="AD16" s="224" t="n">
        <f aca="false">SUM(H46:H49)</f>
        <v>2018.6394</v>
      </c>
      <c r="AE16" s="224" t="n">
        <f aca="false">SUM(I46:I49)</f>
        <v>9117.9206</v>
      </c>
      <c r="AF16" s="224" t="n">
        <f aca="false">SUM(J46:J49)</f>
        <v>4777.14</v>
      </c>
      <c r="AG16" s="224" t="n">
        <f aca="false">SUM(K46:K49)</f>
        <v>67012.815</v>
      </c>
      <c r="AH16" s="224" t="n">
        <f aca="false">SUM(L46:L49)</f>
        <v>18174.2631</v>
      </c>
      <c r="AI16" s="224" t="n">
        <f aca="false">SUM(M46:M49)</f>
        <v>655.69782</v>
      </c>
      <c r="AJ16" s="224" t="n">
        <f aca="false">SUM(N46:N49)</f>
        <v>13893.5699</v>
      </c>
      <c r="AK16" s="224" t="n">
        <f aca="false">SUM(O46:O49)</f>
        <v>52110.785</v>
      </c>
      <c r="AL16" s="224" t="n">
        <f aca="false">SUM(P46:P49)</f>
        <v>7842.7605</v>
      </c>
      <c r="AM16" s="224" t="n">
        <f aca="false">SUM(Q46:Q49)</f>
        <v>4377.3657</v>
      </c>
      <c r="AN16" s="224" t="n">
        <f aca="false">SUM(R46:R49)</f>
        <v>14243.1301</v>
      </c>
      <c r="AO16" s="224" t="n">
        <f aca="false">SUM(S46:S49)</f>
        <v>754.90098</v>
      </c>
      <c r="AP16" s="225" t="n">
        <f aca="false">SUM(T46:T49)</f>
        <v>228596.18528</v>
      </c>
    </row>
    <row r="17" customFormat="false" ht="13.5" hidden="false" customHeight="false" outlineLevel="0" collapsed="false">
      <c r="B17" s="228" t="s">
        <v>139</v>
      </c>
      <c r="C17" s="229" t="n">
        <v>1968.9193</v>
      </c>
      <c r="D17" s="229" t="n">
        <v>1074.1723</v>
      </c>
      <c r="E17" s="229" t="n">
        <v>366.91871</v>
      </c>
      <c r="F17" s="229" t="n">
        <v>261.18977</v>
      </c>
      <c r="G17" s="229" t="n">
        <v>715.31914</v>
      </c>
      <c r="H17" s="229" t="n">
        <v>299.86359</v>
      </c>
      <c r="I17" s="229" t="n">
        <v>1428.5091</v>
      </c>
      <c r="J17" s="229" t="n">
        <v>496.15331</v>
      </c>
      <c r="K17" s="229" t="n">
        <v>8221.9341</v>
      </c>
      <c r="L17" s="229" t="n">
        <v>2295.8485</v>
      </c>
      <c r="M17" s="229" t="n">
        <v>58.198012</v>
      </c>
      <c r="N17" s="229" t="n">
        <v>1453.3717</v>
      </c>
      <c r="O17" s="229" t="n">
        <v>6914.5769</v>
      </c>
      <c r="P17" s="229" t="n">
        <v>486.17241</v>
      </c>
      <c r="Q17" s="229" t="n">
        <v>636.47389</v>
      </c>
      <c r="R17" s="229" t="n">
        <v>1709.904</v>
      </c>
      <c r="S17" s="230" t="n">
        <v>110.55873</v>
      </c>
      <c r="T17" s="236" t="n">
        <f aca="false">SUM(C17:S17)</f>
        <v>28498.083462</v>
      </c>
      <c r="U17" s="237" t="n">
        <f aca="false">(T17-T13)/T13</f>
        <v>0.162767612424809</v>
      </c>
      <c r="V17" s="181"/>
      <c r="X17" s="223" t="n">
        <v>2006</v>
      </c>
      <c r="Y17" s="224" t="n">
        <f aca="false">SUM(C50:C53)</f>
        <v>22168.21</v>
      </c>
      <c r="Z17" s="224" t="n">
        <f aca="false">SUM(D50:D53)</f>
        <v>8360.1731</v>
      </c>
      <c r="AA17" s="224" t="n">
        <f aca="false">SUM(E50:E53)</f>
        <v>4235.22984</v>
      </c>
      <c r="AB17" s="224" t="n">
        <f aca="false">SUM(F50:F53)</f>
        <v>2345.98296</v>
      </c>
      <c r="AC17" s="224" t="n">
        <f aca="false">SUM(G50:G53)</f>
        <v>5146.1947</v>
      </c>
      <c r="AD17" s="224" t="n">
        <f aca="false">SUM(H50:H53)</f>
        <v>2387.32361</v>
      </c>
      <c r="AE17" s="224" t="n">
        <f aca="false">SUM(I50:I53)</f>
        <v>9171.0497</v>
      </c>
      <c r="AF17" s="224" t="n">
        <f aca="false">SUM(J50:J53)</f>
        <v>6075.8659</v>
      </c>
      <c r="AG17" s="224" t="n">
        <f aca="false">SUM(K50:K53)</f>
        <v>75995.696</v>
      </c>
      <c r="AH17" s="224" t="n">
        <f aca="false">SUM(L50:L53)</f>
        <v>21218.6947</v>
      </c>
      <c r="AI17" s="224" t="n">
        <f aca="false">SUM(M50:M53)</f>
        <v>967.36138</v>
      </c>
      <c r="AJ17" s="224" t="n">
        <f aca="false">SUM(N50:N53)</f>
        <v>15454.0522</v>
      </c>
      <c r="AK17" s="224" t="n">
        <f aca="false">SUM(O50:O53)</f>
        <v>58571.62</v>
      </c>
      <c r="AL17" s="224" t="n">
        <f aca="false">SUM(P50:P53)</f>
        <v>8539.2754</v>
      </c>
      <c r="AM17" s="224" t="n">
        <f aca="false">SUM(Q50:Q53)</f>
        <v>5297.9057</v>
      </c>
      <c r="AN17" s="224" t="n">
        <f aca="false">SUM(R50:R53)</f>
        <v>17874.027</v>
      </c>
      <c r="AO17" s="224" t="n">
        <f aca="false">SUM(S50:S53)</f>
        <v>824.77474</v>
      </c>
      <c r="AP17" s="225" t="n">
        <f aca="false">SUM(T50:T53)</f>
        <v>264633.43693</v>
      </c>
    </row>
    <row r="18" customFormat="false" ht="12.75" hidden="false" customHeight="false" outlineLevel="0" collapsed="false">
      <c r="B18" s="231" t="s">
        <v>140</v>
      </c>
      <c r="C18" s="232" t="n">
        <v>1907.9776</v>
      </c>
      <c r="D18" s="232" t="n">
        <v>955.74206</v>
      </c>
      <c r="E18" s="232" t="n">
        <v>413.67172</v>
      </c>
      <c r="F18" s="232" t="n">
        <v>304.67471</v>
      </c>
      <c r="G18" s="232" t="n">
        <v>710.29761</v>
      </c>
      <c r="H18" s="232" t="n">
        <v>317.7799</v>
      </c>
      <c r="I18" s="232" t="n">
        <v>1592.5995</v>
      </c>
      <c r="J18" s="232" t="n">
        <v>494.35797</v>
      </c>
      <c r="K18" s="232" t="n">
        <v>8459.7262</v>
      </c>
      <c r="L18" s="232" t="n">
        <v>2266.5814</v>
      </c>
      <c r="M18" s="232" t="n">
        <v>58.142513</v>
      </c>
      <c r="N18" s="232" t="n">
        <v>1505.7041</v>
      </c>
      <c r="O18" s="232" t="n">
        <v>7033.8305</v>
      </c>
      <c r="P18" s="232" t="n">
        <v>475.00911</v>
      </c>
      <c r="Q18" s="232" t="n">
        <v>611.81323</v>
      </c>
      <c r="R18" s="232" t="n">
        <v>1742.2557</v>
      </c>
      <c r="S18" s="233" t="n">
        <v>116.56633</v>
      </c>
      <c r="T18" s="234" t="n">
        <f aca="false">SUM(C18:S18)</f>
        <v>28966.730153</v>
      </c>
      <c r="U18" s="235" t="n">
        <f aca="false">(T18-T14)/T14</f>
        <v>0.163037439271302</v>
      </c>
      <c r="V18" s="181"/>
      <c r="X18" s="223" t="n">
        <v>2007</v>
      </c>
      <c r="Y18" s="224" t="n">
        <f aca="false">SUM(C54:C57)</f>
        <v>24398.948</v>
      </c>
      <c r="Z18" s="224" t="n">
        <f aca="false">SUM(D54:D57)</f>
        <v>8918.063</v>
      </c>
      <c r="AA18" s="224" t="n">
        <f aca="false">SUM(E54:E57)</f>
        <v>4664.0183</v>
      </c>
      <c r="AB18" s="224" t="n">
        <f aca="false">SUM(F54:F57)</f>
        <v>2051.58499</v>
      </c>
      <c r="AC18" s="224" t="n">
        <f aca="false">SUM(G54:G57)</f>
        <v>5286.4633</v>
      </c>
      <c r="AD18" s="224" t="n">
        <f aca="false">SUM(H54:H57)</f>
        <v>2638.93036</v>
      </c>
      <c r="AE18" s="224" t="n">
        <f aca="false">SUM(I54:I57)</f>
        <v>9646.828</v>
      </c>
      <c r="AF18" s="224" t="n">
        <f aca="false">SUM(J54:J57)</f>
        <v>7782.8868</v>
      </c>
      <c r="AG18" s="224" t="n">
        <f aca="false">SUM(K54:K57)</f>
        <v>79265.63</v>
      </c>
      <c r="AH18" s="224" t="n">
        <f aca="false">SUM(L54:L57)</f>
        <v>22861.7431</v>
      </c>
      <c r="AI18" s="224" t="n">
        <f aca="false">SUM(M54:M57)</f>
        <v>991.03162</v>
      </c>
      <c r="AJ18" s="224" t="n">
        <f aca="false">SUM(N54:N57)</f>
        <v>16173.5935</v>
      </c>
      <c r="AK18" s="224" t="n">
        <f aca="false">SUM(O54:O57)</f>
        <v>62093.094</v>
      </c>
      <c r="AL18" s="224" t="n">
        <f aca="false">SUM(P54:P57)</f>
        <v>9254.1758</v>
      </c>
      <c r="AM18" s="224" t="n">
        <f aca="false">SUM(Q54:Q57)</f>
        <v>5209.3027</v>
      </c>
      <c r="AN18" s="224" t="n">
        <f aca="false">SUM(R54:R57)</f>
        <v>18944.1926</v>
      </c>
      <c r="AO18" s="224" t="n">
        <f aca="false">SUM(S54:S57)</f>
        <v>910.89537</v>
      </c>
      <c r="AP18" s="225" t="n">
        <f aca="false">SUM(T54:T57)</f>
        <v>281091.38144</v>
      </c>
    </row>
    <row r="19" customFormat="false" ht="12.75" hidden="false" customHeight="false" outlineLevel="0" collapsed="false">
      <c r="B19" s="223" t="s">
        <v>141</v>
      </c>
      <c r="C19" s="224" t="n">
        <v>1908.4706</v>
      </c>
      <c r="D19" s="224" t="n">
        <v>1057.2285</v>
      </c>
      <c r="E19" s="224" t="n">
        <v>419.58605</v>
      </c>
      <c r="F19" s="224" t="n">
        <v>245.71425</v>
      </c>
      <c r="G19" s="224" t="n">
        <v>716.39019</v>
      </c>
      <c r="H19" s="224" t="n">
        <v>365.16964</v>
      </c>
      <c r="I19" s="224" t="n">
        <v>1639.1617</v>
      </c>
      <c r="J19" s="224" t="n">
        <v>517.2822</v>
      </c>
      <c r="K19" s="224" t="n">
        <v>8814.0121</v>
      </c>
      <c r="L19" s="224" t="n">
        <v>2219.3261</v>
      </c>
      <c r="M19" s="224" t="n">
        <v>72.045041</v>
      </c>
      <c r="N19" s="224" t="n">
        <v>1531.1114</v>
      </c>
      <c r="O19" s="224" t="n">
        <v>7328.7347</v>
      </c>
      <c r="P19" s="224" t="n">
        <v>470.16219</v>
      </c>
      <c r="Q19" s="224" t="n">
        <v>686.68303</v>
      </c>
      <c r="R19" s="224" t="n">
        <v>1737.3131</v>
      </c>
      <c r="S19" s="226" t="n">
        <v>126.6385</v>
      </c>
      <c r="T19" s="221" t="n">
        <f aca="false">SUM(C19:S19)</f>
        <v>29855.029291</v>
      </c>
      <c r="U19" s="227" t="n">
        <f aca="false">(T19-T15)/T15</f>
        <v>0.117637001108944</v>
      </c>
      <c r="V19" s="181"/>
      <c r="X19" s="223" t="n">
        <v>2008</v>
      </c>
      <c r="Y19" s="224" t="n">
        <f aca="false">SUM(C58:C61)</f>
        <v>26183.0642</v>
      </c>
      <c r="Z19" s="224" t="n">
        <f aca="false">SUM(D58:D61)</f>
        <v>7871.9061</v>
      </c>
      <c r="AA19" s="224" t="n">
        <f aca="false">SUM(E58:E61)</f>
        <v>4626.8739</v>
      </c>
      <c r="AB19" s="224" t="n">
        <f aca="false">SUM(F58:F61)</f>
        <v>1807.6475</v>
      </c>
      <c r="AC19" s="224" t="n">
        <f aca="false">SUM(G58:G61)</f>
        <v>5437.9942</v>
      </c>
      <c r="AD19" s="224" t="n">
        <f aca="false">SUM(H58:H61)</f>
        <v>2579.67624</v>
      </c>
      <c r="AE19" s="224" t="n">
        <f aca="false">SUM(I58:I61)</f>
        <v>8913.5946</v>
      </c>
      <c r="AF19" s="224" t="n">
        <f aca="false">SUM(J58:J61)</f>
        <v>6781.4177</v>
      </c>
      <c r="AG19" s="224" t="n">
        <f aca="false">SUM(K58:K61)</f>
        <v>75521.759</v>
      </c>
      <c r="AH19" s="224" t="n">
        <f aca="false">SUM(L58:L61)</f>
        <v>22562.1171</v>
      </c>
      <c r="AI19" s="224" t="n">
        <f aca="false">SUM(M58:M61)</f>
        <v>1343.64147</v>
      </c>
      <c r="AJ19" s="224" t="n">
        <f aca="false">SUM(N58:N61)</f>
        <v>15682.3271</v>
      </c>
      <c r="AK19" s="224" t="n">
        <f aca="false">SUM(O58:O61)</f>
        <v>60534.898</v>
      </c>
      <c r="AL19" s="224" t="n">
        <f aca="false">SUM(P58:P61)</f>
        <v>9887.7857</v>
      </c>
      <c r="AM19" s="224" t="n">
        <f aca="false">SUM(Q58:Q61)</f>
        <v>4914.5303</v>
      </c>
      <c r="AN19" s="224" t="n">
        <f aca="false">SUM(R58:R61)</f>
        <v>19358.6179</v>
      </c>
      <c r="AO19" s="224" t="n">
        <f aca="false">SUM(S58:S61)</f>
        <v>901.77015</v>
      </c>
      <c r="AP19" s="225" t="n">
        <f aca="false">SUM(T58:T61)</f>
        <v>274909.62116</v>
      </c>
    </row>
    <row r="20" customFormat="false" ht="13.5" hidden="false" customHeight="true" outlineLevel="0" collapsed="false">
      <c r="B20" s="223" t="s">
        <v>142</v>
      </c>
      <c r="C20" s="224" t="n">
        <v>1824.46</v>
      </c>
      <c r="D20" s="224" t="n">
        <v>1082.2452</v>
      </c>
      <c r="E20" s="224" t="n">
        <v>376.32686</v>
      </c>
      <c r="F20" s="224" t="n">
        <v>228.24723</v>
      </c>
      <c r="G20" s="224" t="n">
        <v>656.73221</v>
      </c>
      <c r="H20" s="224" t="n">
        <v>321.26181</v>
      </c>
      <c r="I20" s="224" t="n">
        <v>1651.3638</v>
      </c>
      <c r="J20" s="224" t="n">
        <v>537.73647</v>
      </c>
      <c r="K20" s="224" t="n">
        <v>9113.4757</v>
      </c>
      <c r="L20" s="224" t="n">
        <v>2248.5915</v>
      </c>
      <c r="M20" s="224" t="n">
        <v>68.610648</v>
      </c>
      <c r="N20" s="224" t="n">
        <v>1585.4021</v>
      </c>
      <c r="O20" s="224" t="n">
        <v>7590.5108</v>
      </c>
      <c r="P20" s="224" t="n">
        <v>465.35042</v>
      </c>
      <c r="Q20" s="224" t="n">
        <v>754.30624</v>
      </c>
      <c r="R20" s="224" t="n">
        <v>1763.9895</v>
      </c>
      <c r="S20" s="226" t="n">
        <v>123.765</v>
      </c>
      <c r="T20" s="221" t="n">
        <f aca="false">SUM(C20:S20)</f>
        <v>30392.375488</v>
      </c>
      <c r="U20" s="227" t="n">
        <f aca="false">(T20-T16)/T16</f>
        <v>0.134616499179768</v>
      </c>
      <c r="V20" s="181"/>
      <c r="X20" s="223" t="n">
        <v>2009</v>
      </c>
      <c r="Y20" s="224" t="n">
        <f aca="false">SUM(C62:C65)</f>
        <v>18603.3912</v>
      </c>
      <c r="Z20" s="224" t="n">
        <f aca="false">SUM(D62:D65)</f>
        <v>6360.413</v>
      </c>
      <c r="AA20" s="224" t="n">
        <f aca="false">SUM(E62:E65)</f>
        <v>2870.25723</v>
      </c>
      <c r="AB20" s="224" t="n">
        <f aca="false">SUM(F62:F65)</f>
        <v>1200.26737</v>
      </c>
      <c r="AC20" s="224" t="n">
        <f aca="false">SUM(G62:G65)</f>
        <v>3746.06799</v>
      </c>
      <c r="AD20" s="224" t="n">
        <f aca="false">SUM(H62:H65)</f>
        <v>1587.65045</v>
      </c>
      <c r="AE20" s="224" t="n">
        <f aca="false">SUM(I62:I65)</f>
        <v>8033.5001</v>
      </c>
      <c r="AF20" s="224" t="n">
        <f aca="false">SUM(J62:J65)</f>
        <v>4875.4243</v>
      </c>
      <c r="AG20" s="224" t="n">
        <f aca="false">SUM(K62:K65)</f>
        <v>59409.887</v>
      </c>
      <c r="AH20" s="224" t="n">
        <f aca="false">SUM(L62:L65)</f>
        <v>17287.53</v>
      </c>
      <c r="AI20" s="224" t="n">
        <f aca="false">SUM(M62:M65)</f>
        <v>929.30254</v>
      </c>
      <c r="AJ20" s="224" t="n">
        <f aca="false">SUM(N62:N65)</f>
        <v>13014.3816</v>
      </c>
      <c r="AK20" s="224" t="n">
        <f aca="false">SUM(O62:O65)</f>
        <v>48469.952</v>
      </c>
      <c r="AL20" s="224" t="n">
        <f aca="false">SUM(P62:P65)</f>
        <v>6463.0074</v>
      </c>
      <c r="AM20" s="224" t="n">
        <f aca="false">SUM(Q62:Q65)</f>
        <v>3619.70669</v>
      </c>
      <c r="AN20" s="224" t="n">
        <f aca="false">SUM(R62:R65)</f>
        <v>12725.2857</v>
      </c>
      <c r="AO20" s="224" t="n">
        <f aca="false">SUM(S62:S65)</f>
        <v>827.92162</v>
      </c>
      <c r="AP20" s="225" t="n">
        <f aca="false">SUM(T62:T65)</f>
        <v>210023.94619</v>
      </c>
    </row>
    <row r="21" customFormat="false" ht="13.5" hidden="false" customHeight="false" outlineLevel="0" collapsed="false">
      <c r="B21" s="228" t="s">
        <v>143</v>
      </c>
      <c r="C21" s="229" t="n">
        <v>1919.436</v>
      </c>
      <c r="D21" s="229" t="n">
        <v>1247.4923</v>
      </c>
      <c r="E21" s="229" t="n">
        <v>350.41083</v>
      </c>
      <c r="F21" s="229" t="n">
        <v>306.96078</v>
      </c>
      <c r="G21" s="229" t="n">
        <v>698.06032</v>
      </c>
      <c r="H21" s="229" t="n">
        <v>363.5496</v>
      </c>
      <c r="I21" s="229" t="n">
        <v>1724.4269</v>
      </c>
      <c r="J21" s="229" t="n">
        <v>607.9634</v>
      </c>
      <c r="K21" s="229" t="n">
        <v>9237.8112</v>
      </c>
      <c r="L21" s="229" t="n">
        <v>2658.4465</v>
      </c>
      <c r="M21" s="229" t="n">
        <v>85.370601</v>
      </c>
      <c r="N21" s="229" t="n">
        <v>1656.8269</v>
      </c>
      <c r="O21" s="229" t="n">
        <v>8061.6222</v>
      </c>
      <c r="P21" s="229" t="n">
        <v>506.16813</v>
      </c>
      <c r="Q21" s="229" t="n">
        <v>800.56125</v>
      </c>
      <c r="R21" s="229" t="n">
        <v>1684.541</v>
      </c>
      <c r="S21" s="230" t="n">
        <v>131.16738</v>
      </c>
      <c r="T21" s="236" t="n">
        <f aca="false">SUM(C21:S21)</f>
        <v>32040.815291</v>
      </c>
      <c r="U21" s="237" t="n">
        <f aca="false">(T21-T17)/T17</f>
        <v>0.124314739751673</v>
      </c>
      <c r="V21" s="181"/>
      <c r="X21" s="223" t="n">
        <v>2010</v>
      </c>
      <c r="Y21" s="224" t="n">
        <f aca="false">SUM(C66:C69)</f>
        <v>23846.1975</v>
      </c>
      <c r="Z21" s="224" t="n">
        <f aca="false">SUM(D66:D69)</f>
        <v>7093.3448</v>
      </c>
      <c r="AA21" s="224" t="n">
        <f aca="false">SUM(E66:E69)</f>
        <v>3852.50363</v>
      </c>
      <c r="AB21" s="224" t="n">
        <f aca="false">SUM(F66:F69)</f>
        <v>1594.55363</v>
      </c>
      <c r="AC21" s="224" t="n">
        <f aca="false">SUM(G66:G69)</f>
        <v>4666.6058</v>
      </c>
      <c r="AD21" s="224" t="n">
        <f aca="false">SUM(H66:H69)</f>
        <v>1903.96609</v>
      </c>
      <c r="AE21" s="224" t="n">
        <f aca="false">SUM(I66:I69)</f>
        <v>9001.2962</v>
      </c>
      <c r="AF21" s="224" t="n">
        <f aca="false">SUM(J66:J69)</f>
        <v>4968.391</v>
      </c>
      <c r="AG21" s="224" t="n">
        <f aca="false">SUM(K66:K69)</f>
        <v>66975.813</v>
      </c>
      <c r="AH21" s="224" t="n">
        <f aca="false">SUM(L66:L69)</f>
        <v>19089.9366</v>
      </c>
      <c r="AI21" s="224" t="n">
        <f aca="false">SUM(M66:M69)</f>
        <v>980.48883</v>
      </c>
      <c r="AJ21" s="224" t="n">
        <f aca="false">SUM(N66:N69)</f>
        <v>13709.7933</v>
      </c>
      <c r="AK21" s="224" t="n">
        <f aca="false">SUM(O66:O69)</f>
        <v>51549.119</v>
      </c>
      <c r="AL21" s="224" t="n">
        <f aca="false">SUM(P66:P69)</f>
        <v>7836.5554</v>
      </c>
      <c r="AM21" s="224" t="n">
        <f aca="false">SUM(Q66:Q69)</f>
        <v>4444.7248</v>
      </c>
      <c r="AN21" s="224" t="n">
        <f aca="false">SUM(R66:R69)</f>
        <v>15544.7069</v>
      </c>
      <c r="AO21" s="224" t="n">
        <f aca="false">SUM(S66:S69)</f>
        <v>969.55484</v>
      </c>
      <c r="AP21" s="225" t="n">
        <f aca="false">SUM(T66:T69)</f>
        <v>238027.55132</v>
      </c>
    </row>
    <row r="22" customFormat="false" ht="12.75" hidden="false" customHeight="false" outlineLevel="0" collapsed="false">
      <c r="B22" s="231" t="s">
        <v>144</v>
      </c>
      <c r="C22" s="232" t="n">
        <v>1958.3664</v>
      </c>
      <c r="D22" s="232" t="n">
        <v>1145.7485</v>
      </c>
      <c r="E22" s="232" t="n">
        <v>340.18148</v>
      </c>
      <c r="F22" s="232" t="n">
        <v>312.75652</v>
      </c>
      <c r="G22" s="232" t="n">
        <v>818.12408</v>
      </c>
      <c r="H22" s="232" t="n">
        <v>374.29097</v>
      </c>
      <c r="I22" s="232" t="n">
        <v>1781.1395</v>
      </c>
      <c r="J22" s="232" t="n">
        <v>587.61187</v>
      </c>
      <c r="K22" s="232" t="n">
        <v>9601.917</v>
      </c>
      <c r="L22" s="232" t="n">
        <v>2512.1373</v>
      </c>
      <c r="M22" s="232" t="n">
        <v>73.659768</v>
      </c>
      <c r="N22" s="232" t="n">
        <v>1424.9658</v>
      </c>
      <c r="O22" s="232" t="n">
        <v>7882.9455</v>
      </c>
      <c r="P22" s="232" t="n">
        <v>433.24973</v>
      </c>
      <c r="Q22" s="232" t="n">
        <v>784.88741</v>
      </c>
      <c r="R22" s="232" t="n">
        <v>1644.7955</v>
      </c>
      <c r="S22" s="233" t="n">
        <v>131.65311</v>
      </c>
      <c r="T22" s="234" t="n">
        <f aca="false">SUM(C22:S22)</f>
        <v>31808.430438</v>
      </c>
      <c r="U22" s="235" t="n">
        <f aca="false">(T22-T18)/T18</f>
        <v>0.0981022113987446</v>
      </c>
      <c r="V22" s="181"/>
      <c r="X22" s="223" t="str">
        <f aca="false">EXPT_TN!$P22</f>
        <v>2011</v>
      </c>
      <c r="Y22" s="224" t="n">
        <f aca="false">SUM(C70:C73)</f>
        <v>27971.7499</v>
      </c>
      <c r="Z22" s="224" t="n">
        <f aca="false">SUM(D70:D73)</f>
        <v>7733.9054</v>
      </c>
      <c r="AA22" s="224" t="n">
        <f aca="false">SUM(E70:E73)</f>
        <v>4024.94484</v>
      </c>
      <c r="AB22" s="224" t="n">
        <f aca="false">SUM(F70:F73)</f>
        <v>1445.31477</v>
      </c>
      <c r="AC22" s="224" t="n">
        <f aca="false">SUM(G70:G73)</f>
        <v>4643.7929</v>
      </c>
      <c r="AD22" s="224" t="n">
        <f aca="false">SUM(H70:H73)</f>
        <v>1952.12246</v>
      </c>
      <c r="AE22" s="224" t="n">
        <f aca="false">SUM(I70:I73)</f>
        <v>10218.8644</v>
      </c>
      <c r="AF22" s="224" t="n">
        <f aca="false">SUM(J70:J73)</f>
        <v>5229.6013</v>
      </c>
      <c r="AG22" s="224" t="n">
        <f aca="false">SUM(K70:K73)</f>
        <v>69841.385</v>
      </c>
      <c r="AH22" s="224" t="n">
        <f aca="false">SUM(L70:L73)</f>
        <v>19992.3556</v>
      </c>
      <c r="AI22" s="224" t="n">
        <f aca="false">SUM(M70:M73)</f>
        <v>1004.00619</v>
      </c>
      <c r="AJ22" s="224" t="n">
        <f aca="false">SUM(N70:N73)</f>
        <v>14486.3828</v>
      </c>
      <c r="AK22" s="224" t="n">
        <f aca="false">SUM(O70:O73)</f>
        <v>52336.614</v>
      </c>
      <c r="AL22" s="224" t="n">
        <f aca="false">SUM(P70:P73)</f>
        <v>9880.925</v>
      </c>
      <c r="AM22" s="224" t="n">
        <f aca="false">SUM(Q70:Q73)</f>
        <v>5373.4344</v>
      </c>
      <c r="AN22" s="224" t="n">
        <f aca="false">SUM(R70:R73)</f>
        <v>16575.747</v>
      </c>
      <c r="AO22" s="224" t="n">
        <f aca="false">SUM(S70:S73)</f>
        <v>1081.24595</v>
      </c>
      <c r="AP22" s="225" t="n">
        <f aca="false">SUM(T70:T73)</f>
        <v>253792.39191</v>
      </c>
    </row>
    <row r="23" customFormat="false" ht="12.75" hidden="false" customHeight="false" outlineLevel="0" collapsed="false">
      <c r="B23" s="223" t="s">
        <v>146</v>
      </c>
      <c r="C23" s="224" t="n">
        <v>2142.9667</v>
      </c>
      <c r="D23" s="224" t="n">
        <v>1200.4201</v>
      </c>
      <c r="E23" s="224" t="n">
        <v>373.98219</v>
      </c>
      <c r="F23" s="224" t="n">
        <v>287.0813</v>
      </c>
      <c r="G23" s="224" t="n">
        <v>730.19951</v>
      </c>
      <c r="H23" s="224" t="n">
        <v>339.49602</v>
      </c>
      <c r="I23" s="224" t="n">
        <v>1842.3227</v>
      </c>
      <c r="J23" s="224" t="n">
        <v>695.5036</v>
      </c>
      <c r="K23" s="224" t="n">
        <v>9826.5343</v>
      </c>
      <c r="L23" s="224" t="n">
        <v>2613.1247</v>
      </c>
      <c r="M23" s="224" t="n">
        <v>77.663757</v>
      </c>
      <c r="N23" s="224" t="n">
        <v>1720.6609</v>
      </c>
      <c r="O23" s="224" t="n">
        <v>8756.1255</v>
      </c>
      <c r="P23" s="224" t="n">
        <v>512.77831</v>
      </c>
      <c r="Q23" s="224" t="n">
        <v>762.09633</v>
      </c>
      <c r="R23" s="224" t="n">
        <v>1824.5599</v>
      </c>
      <c r="S23" s="226" t="n">
        <v>138.65355</v>
      </c>
      <c r="T23" s="221" t="n">
        <f aca="false">SUM(C23:S23)</f>
        <v>33844.169367</v>
      </c>
      <c r="U23" s="227" t="n">
        <f aca="false">(T23-T19)/T19</f>
        <v>0.133617021009005</v>
      </c>
      <c r="V23" s="181"/>
      <c r="X23" s="223" t="str">
        <f aca="false">EXPT_VL!$P23</f>
        <v>2012</v>
      </c>
      <c r="Y23" s="224" t="n">
        <f aca="false">SUM(C74:C77)</f>
        <v>32057.0202</v>
      </c>
      <c r="Z23" s="224" t="n">
        <f aca="false">SUM(D74:D77)</f>
        <v>6971.611</v>
      </c>
      <c r="AA23" s="224" t="n">
        <f aca="false">SUM(E74:E77)</f>
        <v>3946.65518</v>
      </c>
      <c r="AB23" s="224" t="n">
        <f aca="false">SUM(F74:F77)</f>
        <v>1406.38652</v>
      </c>
      <c r="AC23" s="224" t="n">
        <f aca="false">SUM(G74:G77)</f>
        <v>4911.3457</v>
      </c>
      <c r="AD23" s="224" t="n">
        <f aca="false">SUM(H74:H77)</f>
        <v>1840.10223</v>
      </c>
      <c r="AE23" s="224" t="n">
        <f aca="false">SUM(I74:I77)</f>
        <v>11054.2942</v>
      </c>
      <c r="AF23" s="224" t="n">
        <f aca="false">SUM(J74:J77)</f>
        <v>5029.2363</v>
      </c>
      <c r="AG23" s="224" t="n">
        <f aca="false">SUM(K74:K77)</f>
        <v>71204.366</v>
      </c>
      <c r="AH23" s="224" t="n">
        <f aca="false">SUM(L74:L77)</f>
        <v>20097.0855</v>
      </c>
      <c r="AI23" s="224" t="n">
        <f aca="false">SUM(M74:M77)</f>
        <v>953.67534</v>
      </c>
      <c r="AJ23" s="224" t="n">
        <f aca="false">SUM(N74:N77)</f>
        <v>14841.7223</v>
      </c>
      <c r="AK23" s="224" t="n">
        <f aca="false">SUM(O74:O77)</f>
        <v>50960.931</v>
      </c>
      <c r="AL23" s="224" t="n">
        <f aca="false">SUM(P74:P77)</f>
        <v>12748.212</v>
      </c>
      <c r="AM23" s="224" t="n">
        <f aca="false">SUM(Q74:Q77)</f>
        <v>4363.90927</v>
      </c>
      <c r="AN23" s="224" t="n">
        <f aca="false">SUM(R74:R77)</f>
        <v>16288.392</v>
      </c>
      <c r="AO23" s="224" t="n">
        <f aca="false">SUM(S74:S77)</f>
        <v>1032.97693</v>
      </c>
      <c r="AP23" s="225" t="n">
        <f aca="false">SUM(T74:T77)</f>
        <v>259707.92167</v>
      </c>
    </row>
    <row r="24" customFormat="false" ht="12.75" hidden="false" customHeight="false" outlineLevel="0" collapsed="false">
      <c r="B24" s="223" t="s">
        <v>148</v>
      </c>
      <c r="C24" s="224" t="n">
        <v>2297.3244</v>
      </c>
      <c r="D24" s="224" t="n">
        <v>1192.6849</v>
      </c>
      <c r="E24" s="224" t="n">
        <v>376.67751</v>
      </c>
      <c r="F24" s="224" t="n">
        <v>426.77484</v>
      </c>
      <c r="G24" s="224" t="n">
        <v>777.13283</v>
      </c>
      <c r="H24" s="224" t="n">
        <v>358.52288</v>
      </c>
      <c r="I24" s="224" t="n">
        <v>1909.3252</v>
      </c>
      <c r="J24" s="224" t="n">
        <v>726.78068</v>
      </c>
      <c r="K24" s="224" t="n">
        <v>10212.594</v>
      </c>
      <c r="L24" s="224" t="n">
        <v>2706.2067</v>
      </c>
      <c r="M24" s="224" t="n">
        <v>83.577774</v>
      </c>
      <c r="N24" s="224" t="n">
        <v>1718.2474</v>
      </c>
      <c r="O24" s="224" t="n">
        <v>9113.2097</v>
      </c>
      <c r="P24" s="224" t="n">
        <v>531.40726</v>
      </c>
      <c r="Q24" s="224" t="n">
        <v>837.01138</v>
      </c>
      <c r="R24" s="224" t="n">
        <v>1964.6431</v>
      </c>
      <c r="S24" s="226" t="n">
        <v>141.9878</v>
      </c>
      <c r="T24" s="221" t="n">
        <f aca="false">SUM(C24:S24)</f>
        <v>35374.108354</v>
      </c>
      <c r="U24" s="227" t="n">
        <f aca="false">(T24-T20)/T20</f>
        <v>0.163913902286676</v>
      </c>
      <c r="V24" s="181"/>
      <c r="X24" s="223" t="n">
        <f aca="false">EXPT_VL!$P24</f>
        <v>2013</v>
      </c>
      <c r="Y24" s="224" t="n">
        <f aca="false">SUM(C78:C81)</f>
        <v>31656.4651</v>
      </c>
      <c r="Z24" s="224" t="n">
        <f aca="false">SUM(D78:D81)</f>
        <v>7108.8038</v>
      </c>
      <c r="AA24" s="224" t="n">
        <f aca="false">SUM(E78:E81)</f>
        <v>3510.58449</v>
      </c>
      <c r="AB24" s="224" t="n">
        <f aca="false">SUM(F78:F81)</f>
        <v>1395.51772</v>
      </c>
      <c r="AC24" s="224" t="n">
        <f aca="false">SUM(G78:G81)</f>
        <v>4361.19867</v>
      </c>
      <c r="AD24" s="224" t="n">
        <f aca="false">SUM(H78:H81)</f>
        <v>1702.48614</v>
      </c>
      <c r="AE24" s="224" t="n">
        <f aca="false">SUM(I78:I81)</f>
        <v>10809.5887</v>
      </c>
      <c r="AF24" s="224" t="n">
        <f aca="false">SUM(J78:J81)</f>
        <v>5466.042</v>
      </c>
      <c r="AG24" s="224" t="n">
        <f aca="false">SUM(K78:K81)</f>
        <v>67727.8</v>
      </c>
      <c r="AH24" s="224" t="n">
        <f aca="false">SUM(L78:L81)</f>
        <v>20688.1888</v>
      </c>
      <c r="AI24" s="224" t="n">
        <f aca="false">SUM(M78:M81)</f>
        <v>1122.66723</v>
      </c>
      <c r="AJ24" s="224" t="n">
        <f aca="false">SUM(N78:N81)</f>
        <v>14655.052</v>
      </c>
      <c r="AK24" s="224" t="n">
        <f aca="false">SUM(O78:O81)</f>
        <v>48010.56</v>
      </c>
      <c r="AL24" s="224" t="n">
        <f aca="false">SUM(P78:P81)</f>
        <v>12400.59</v>
      </c>
      <c r="AM24" s="224" t="n">
        <f aca="false">SUM(Q78:Q81)</f>
        <v>3868.29748</v>
      </c>
      <c r="AN24" s="224" t="n">
        <f aca="false">SUM(R78:R81)</f>
        <v>16222.177</v>
      </c>
      <c r="AO24" s="224" t="n">
        <f aca="false">SUM(S78:S81)</f>
        <v>1070.0444</v>
      </c>
      <c r="AP24" s="225" t="n">
        <f aca="false">SUM(T78:T81)</f>
        <v>251776.06353</v>
      </c>
    </row>
    <row r="25" customFormat="false" ht="13.5" hidden="false" customHeight="false" outlineLevel="0" collapsed="false">
      <c r="B25" s="228" t="s">
        <v>149</v>
      </c>
      <c r="C25" s="229" t="n">
        <v>2421.3329</v>
      </c>
      <c r="D25" s="229" t="n">
        <v>1331.224</v>
      </c>
      <c r="E25" s="229" t="n">
        <v>413.19472</v>
      </c>
      <c r="F25" s="229" t="n">
        <v>474.39106</v>
      </c>
      <c r="G25" s="229" t="n">
        <v>834.74444</v>
      </c>
      <c r="H25" s="229" t="n">
        <v>368.46853</v>
      </c>
      <c r="I25" s="229" t="n">
        <v>2156.2065</v>
      </c>
      <c r="J25" s="229" t="n">
        <v>770.2573</v>
      </c>
      <c r="K25" s="229" t="n">
        <v>10820.928</v>
      </c>
      <c r="L25" s="229" t="n">
        <v>2856.1185</v>
      </c>
      <c r="M25" s="229" t="n">
        <v>108.49765</v>
      </c>
      <c r="N25" s="229" t="n">
        <v>1807.7128</v>
      </c>
      <c r="O25" s="229" t="n">
        <v>9313.1245</v>
      </c>
      <c r="P25" s="229" t="n">
        <v>547.56463</v>
      </c>
      <c r="Q25" s="229" t="n">
        <v>833.95823</v>
      </c>
      <c r="R25" s="229" t="n">
        <v>2112.1422</v>
      </c>
      <c r="S25" s="230" t="n">
        <v>155.72696</v>
      </c>
      <c r="T25" s="236" t="n">
        <f aca="false">SUM(C25:S25)</f>
        <v>37325.59292</v>
      </c>
      <c r="U25" s="237" t="n">
        <f aca="false">(T25-T21)/T21</f>
        <v>0.164938924961889</v>
      </c>
      <c r="V25" s="181"/>
      <c r="X25" s="223" t="n">
        <f aca="false">EXPT_VL!$P25</f>
        <v>2014</v>
      </c>
      <c r="Y25" s="224" t="n">
        <f aca="false">SUM(C82:C85)</f>
        <v>29527.9438</v>
      </c>
      <c r="Z25" s="224" t="n">
        <f aca="false">SUM(D82:D85)</f>
        <v>8369.7333</v>
      </c>
      <c r="AA25" s="224" t="n">
        <f aca="false">SUM(E82:E85)</f>
        <v>3208.66059</v>
      </c>
      <c r="AB25" s="224" t="n">
        <f aca="false">SUM(F82:F85)</f>
        <v>1427.52083</v>
      </c>
      <c r="AC25" s="224" t="n">
        <f aca="false">SUM(G82:G85)</f>
        <v>3467.61023</v>
      </c>
      <c r="AD25" s="224" t="n">
        <f aca="false">SUM(H82:H85)</f>
        <v>1830.20082</v>
      </c>
      <c r="AE25" s="224" t="n">
        <f aca="false">SUM(I82:I85)</f>
        <v>12074.9088</v>
      </c>
      <c r="AF25" s="224" t="n">
        <f aca="false">SUM(J82:J85)</f>
        <v>6095.5709</v>
      </c>
      <c r="AG25" s="224" t="n">
        <f aca="false">SUM(K82:K85)</f>
        <v>70990.346</v>
      </c>
      <c r="AH25" s="224" t="n">
        <f aca="false">SUM(L82:L85)</f>
        <v>21020.9088</v>
      </c>
      <c r="AI25" s="224" t="n">
        <f aca="false">SUM(M82:M85)</f>
        <v>970.12648</v>
      </c>
      <c r="AJ25" s="224" t="n">
        <f aca="false">SUM(N82:N85)</f>
        <v>14577.4429</v>
      </c>
      <c r="AK25" s="224" t="n">
        <f aca="false">SUM(O82:O85)</f>
        <v>50231.287</v>
      </c>
      <c r="AL25" s="224" t="n">
        <f aca="false">SUM(P82:P85)</f>
        <v>11463.5625</v>
      </c>
      <c r="AM25" s="224" t="n">
        <f aca="false">SUM(Q82:Q85)</f>
        <v>4175.2635</v>
      </c>
      <c r="AN25" s="224" t="n">
        <f aca="false">SUM(R82:R85)</f>
        <v>16459.8347</v>
      </c>
      <c r="AO25" s="224" t="n">
        <f aca="false">SUM(S82:S85)</f>
        <v>1122.3319</v>
      </c>
      <c r="AP25" s="225" t="n">
        <f aca="false">SUM(T82:T85)</f>
        <v>257013.25305</v>
      </c>
    </row>
    <row r="26" customFormat="false" ht="12.75" hidden="false" customHeight="false" outlineLevel="0" collapsed="false">
      <c r="B26" s="231" t="s">
        <v>150</v>
      </c>
      <c r="C26" s="232" t="n">
        <v>2813.8506</v>
      </c>
      <c r="D26" s="232" t="n">
        <v>1270.2336</v>
      </c>
      <c r="E26" s="232" t="n">
        <v>470.90622</v>
      </c>
      <c r="F26" s="232" t="n">
        <v>276.38786</v>
      </c>
      <c r="G26" s="232" t="n">
        <v>911.68048</v>
      </c>
      <c r="H26" s="232" t="n">
        <v>393.97838</v>
      </c>
      <c r="I26" s="232" t="n">
        <v>2225.6157</v>
      </c>
      <c r="J26" s="232" t="n">
        <v>793.86859</v>
      </c>
      <c r="K26" s="232" t="n">
        <v>11629.978</v>
      </c>
      <c r="L26" s="232" t="n">
        <v>3028.2564</v>
      </c>
      <c r="M26" s="232" t="n">
        <v>87.448277</v>
      </c>
      <c r="N26" s="232" t="n">
        <v>2068.1521</v>
      </c>
      <c r="O26" s="232" t="n">
        <v>9979.0817</v>
      </c>
      <c r="P26" s="232" t="n">
        <v>752.92811</v>
      </c>
      <c r="Q26" s="232" t="n">
        <v>874.70821</v>
      </c>
      <c r="R26" s="232" t="n">
        <v>2440.2461</v>
      </c>
      <c r="S26" s="233" t="n">
        <v>151.83971</v>
      </c>
      <c r="T26" s="234" t="n">
        <f aca="false">SUM(C26:S26)</f>
        <v>40169.160037</v>
      </c>
      <c r="U26" s="235" t="n">
        <f aca="false">(T26-T22)/T22</f>
        <v>0.262846342427881</v>
      </c>
      <c r="V26" s="181"/>
      <c r="X26" s="223" t="str">
        <f aca="false">EXPT_VL!$P26</f>
        <v>2015</v>
      </c>
      <c r="Y26" s="224" t="n">
        <f aca="false">SUM(C86:C89)</f>
        <v>26725.1937</v>
      </c>
      <c r="Z26" s="224" t="n">
        <f aca="false">SUM(D86:D89)</f>
        <v>10255.2466</v>
      </c>
      <c r="AA26" s="224" t="n">
        <f aca="false">SUM(E86:E89)</f>
        <v>3295.37321</v>
      </c>
      <c r="AB26" s="224" t="n">
        <f aca="false">SUM(F86:F89)</f>
        <v>1594.50948</v>
      </c>
      <c r="AC26" s="224" t="n">
        <f aca="false">SUM(G86:G89)</f>
        <v>3071.01347</v>
      </c>
      <c r="AD26" s="224" t="n">
        <f aca="false">SUM(H86:H89)</f>
        <v>2063.90787</v>
      </c>
      <c r="AE26" s="224" t="n">
        <f aca="false">SUM(I86:I89)</f>
        <v>12633.6592</v>
      </c>
      <c r="AF26" s="224" t="n">
        <f aca="false">SUM(J86:J89)</f>
        <v>6822.0948</v>
      </c>
      <c r="AG26" s="224" t="n">
        <f aca="false">SUM(K86:K89)</f>
        <v>77044.938</v>
      </c>
      <c r="AH26" s="224" t="n">
        <f aca="false">SUM(L86:L89)</f>
        <v>24141.1498</v>
      </c>
      <c r="AI26" s="224" t="n">
        <f aca="false">SUM(M86:M89)</f>
        <v>1066.21865</v>
      </c>
      <c r="AJ26" s="224" t="n">
        <f aca="false">SUM(N86:N89)</f>
        <v>14935.7329</v>
      </c>
      <c r="AK26" s="224" t="n">
        <f aca="false">SUM(O86:O89)</f>
        <v>57881.715</v>
      </c>
      <c r="AL26" s="224" t="n">
        <f aca="false">SUM(P86:P89)</f>
        <v>8993.8959</v>
      </c>
      <c r="AM26" s="224" t="n">
        <f aca="false">SUM(Q86:Q89)</f>
        <v>4633.8528</v>
      </c>
      <c r="AN26" s="224" t="n">
        <f aca="false">SUM(R86:R89)</f>
        <v>17188.9832</v>
      </c>
      <c r="AO26" s="224" t="n">
        <f aca="false">SUM(S86:S89)</f>
        <v>1235.65219</v>
      </c>
      <c r="AP26" s="225" t="n">
        <f aca="false">SUM(T86:T89)</f>
        <v>273583.13677</v>
      </c>
    </row>
    <row r="27" customFormat="false" ht="12.75" hidden="false" customHeight="false" outlineLevel="0" collapsed="false">
      <c r="B27" s="223" t="s">
        <v>152</v>
      </c>
      <c r="C27" s="224" t="n">
        <v>2892.9134</v>
      </c>
      <c r="D27" s="224" t="n">
        <v>1346.0735</v>
      </c>
      <c r="E27" s="224" t="n">
        <v>492.34612</v>
      </c>
      <c r="F27" s="224" t="n">
        <v>578.13708</v>
      </c>
      <c r="G27" s="224" t="n">
        <v>851.35299</v>
      </c>
      <c r="H27" s="224" t="n">
        <v>376.99014</v>
      </c>
      <c r="I27" s="224" t="n">
        <v>2131.5089</v>
      </c>
      <c r="J27" s="224" t="n">
        <v>841.42419</v>
      </c>
      <c r="K27" s="224" t="n">
        <v>12022.163</v>
      </c>
      <c r="L27" s="224" t="n">
        <v>3178.0416</v>
      </c>
      <c r="M27" s="224" t="n">
        <v>88.086604</v>
      </c>
      <c r="N27" s="224" t="n">
        <v>2194.6178</v>
      </c>
      <c r="O27" s="224" t="n">
        <v>10429.468</v>
      </c>
      <c r="P27" s="224" t="n">
        <v>1002.6485</v>
      </c>
      <c r="Q27" s="224" t="n">
        <v>930.21893</v>
      </c>
      <c r="R27" s="224" t="n">
        <v>2471.4825</v>
      </c>
      <c r="S27" s="226" t="n">
        <v>159.13707</v>
      </c>
      <c r="T27" s="221" t="n">
        <f aca="false">SUM(C27:S27)</f>
        <v>41986.610324</v>
      </c>
      <c r="U27" s="227" t="n">
        <f aca="false">(T27-T23)/T23</f>
        <v>0.240586225317125</v>
      </c>
      <c r="V27" s="181"/>
      <c r="X27" s="223" t="str">
        <f aca="false">EXPT_VL!$P27</f>
        <v>2016</v>
      </c>
      <c r="Y27" s="224" t="n">
        <f aca="false">SUM(C90:C93)</f>
        <v>25330.322</v>
      </c>
      <c r="Z27" s="224" t="n">
        <f aca="false">SUM(D90:D93)</f>
        <v>10642.7637</v>
      </c>
      <c r="AA27" s="224" t="n">
        <f aca="false">SUM(E90:E93)</f>
        <v>3144.53074</v>
      </c>
      <c r="AB27" s="224" t="n">
        <f aca="false">SUM(F90:F93)</f>
        <v>1464.73248</v>
      </c>
      <c r="AC27" s="224" t="n">
        <f aca="false">SUM(G90:G93)</f>
        <v>3381.56253</v>
      </c>
      <c r="AD27" s="224" t="n">
        <f aca="false">SUM(H90:H93)</f>
        <v>1760.59619</v>
      </c>
      <c r="AE27" s="224" t="n">
        <f aca="false">SUM(I90:I93)</f>
        <v>12739.8185</v>
      </c>
      <c r="AF27" s="224" t="n">
        <f aca="false">SUM(J90:J93)</f>
        <v>7139.4101</v>
      </c>
      <c r="AG27" s="224" t="n">
        <f aca="false">SUM(K90:K93)</f>
        <v>78134.968</v>
      </c>
      <c r="AH27" s="224" t="n">
        <f aca="false">SUM(L90:L93)</f>
        <v>23872.5497</v>
      </c>
      <c r="AI27" s="224" t="n">
        <f aca="false">SUM(M90:M93)</f>
        <v>1081.47894</v>
      </c>
      <c r="AJ27" s="224" t="n">
        <f aca="false">SUM(N90:N93)</f>
        <v>15521.7885</v>
      </c>
      <c r="AK27" s="224" t="n">
        <f aca="false">SUM(O90:O93)</f>
        <v>58833.029</v>
      </c>
      <c r="AL27" s="224" t="n">
        <f aca="false">SUM(P90:P93)</f>
        <v>8347.1525</v>
      </c>
      <c r="AM27" s="224" t="n">
        <f aca="false">SUM(Q90:Q93)</f>
        <v>4477.3768</v>
      </c>
      <c r="AN27" s="224" t="n">
        <f aca="false">SUM(R90:R93)</f>
        <v>15896.6788</v>
      </c>
      <c r="AO27" s="224" t="n">
        <f aca="false">SUM(S90:S93)</f>
        <v>1258.27505</v>
      </c>
      <c r="AP27" s="225" t="n">
        <f aca="false">SUM(T90:T93)</f>
        <v>273027.03353</v>
      </c>
    </row>
    <row r="28" customFormat="false" ht="12.75" hidden="false" customHeight="false" outlineLevel="0" collapsed="false">
      <c r="B28" s="223" t="s">
        <v>154</v>
      </c>
      <c r="C28" s="224" t="n">
        <v>2921.0787</v>
      </c>
      <c r="D28" s="224" t="n">
        <v>1258.8623</v>
      </c>
      <c r="E28" s="224" t="n">
        <v>492.59231</v>
      </c>
      <c r="F28" s="224" t="n">
        <v>393.67896</v>
      </c>
      <c r="G28" s="224" t="n">
        <v>999.3213</v>
      </c>
      <c r="H28" s="224" t="n">
        <v>362.20119</v>
      </c>
      <c r="I28" s="224" t="n">
        <v>2090.8795</v>
      </c>
      <c r="J28" s="224" t="n">
        <v>865.78692</v>
      </c>
      <c r="K28" s="224" t="n">
        <v>12023.136</v>
      </c>
      <c r="L28" s="224" t="n">
        <v>3111.9297</v>
      </c>
      <c r="M28" s="224" t="n">
        <v>83.15195</v>
      </c>
      <c r="N28" s="224" t="n">
        <v>2087.5696</v>
      </c>
      <c r="O28" s="224" t="n">
        <v>10470.654</v>
      </c>
      <c r="P28" s="224" t="n">
        <v>1095.7848</v>
      </c>
      <c r="Q28" s="224" t="n">
        <v>985.34436</v>
      </c>
      <c r="R28" s="224" t="n">
        <v>2653.2403</v>
      </c>
      <c r="S28" s="226" t="n">
        <v>166.49586</v>
      </c>
      <c r="T28" s="221" t="n">
        <f aca="false">SUM(C28:S28)</f>
        <v>42061.70775</v>
      </c>
      <c r="U28" s="227" t="n">
        <f aca="false">(T28-T24)/T24</f>
        <v>0.189053511372642</v>
      </c>
      <c r="V28" s="181"/>
    </row>
    <row r="29" customFormat="false" ht="13.5" hidden="false" customHeight="false" outlineLevel="0" collapsed="false">
      <c r="B29" s="228" t="s">
        <v>155</v>
      </c>
      <c r="C29" s="229" t="n">
        <v>2991.2489</v>
      </c>
      <c r="D29" s="229" t="n">
        <v>1207.2639</v>
      </c>
      <c r="E29" s="229" t="n">
        <v>527.11934</v>
      </c>
      <c r="F29" s="229" t="n">
        <v>415.05733</v>
      </c>
      <c r="G29" s="229" t="n">
        <v>968.73534</v>
      </c>
      <c r="H29" s="229" t="n">
        <v>391.17225</v>
      </c>
      <c r="I29" s="229" t="n">
        <v>2094.4356</v>
      </c>
      <c r="J29" s="229" t="n">
        <v>913.7509</v>
      </c>
      <c r="K29" s="229" t="n">
        <v>12630.58</v>
      </c>
      <c r="L29" s="229" t="n">
        <v>3285.1539</v>
      </c>
      <c r="M29" s="229" t="n">
        <v>114.66981</v>
      </c>
      <c r="N29" s="229" t="n">
        <v>2427.3591</v>
      </c>
      <c r="O29" s="229" t="n">
        <v>10359.446</v>
      </c>
      <c r="P29" s="229" t="n">
        <v>1193.4929</v>
      </c>
      <c r="Q29" s="229" t="n">
        <v>1082.7741</v>
      </c>
      <c r="R29" s="229" t="n">
        <v>2720.6683</v>
      </c>
      <c r="S29" s="230" t="n">
        <v>161.52082</v>
      </c>
      <c r="T29" s="236" t="n">
        <f aca="false">SUM(C29:S29)</f>
        <v>43484.44849</v>
      </c>
      <c r="U29" s="237" t="n">
        <f aca="false">(T29-T25)/T25</f>
        <v>0.165003556224821</v>
      </c>
      <c r="V29" s="181"/>
      <c r="X29" s="223" t="str">
        <f aca="false">EXPT_VL!$P29</f>
        <v>2017</v>
      </c>
      <c r="Y29" s="224" t="n">
        <f aca="false">SUM(C96:C99)</f>
        <v>27810.5851</v>
      </c>
      <c r="Z29" s="224" t="n">
        <f aca="false">SUM(D96:D99)</f>
        <v>10776.1122</v>
      </c>
      <c r="AA29" s="224" t="n">
        <f aca="false">SUM(E96:E99)</f>
        <v>4060.11028</v>
      </c>
      <c r="AB29" s="224" t="n">
        <f aca="false">SUM(F96:F99)</f>
        <v>1724.08241</v>
      </c>
      <c r="AC29" s="224" t="n">
        <f aca="false">SUM(G96:G99)</f>
        <v>4151.61329</v>
      </c>
      <c r="AD29" s="224" t="n">
        <f aca="false">SUM(H96:H99)</f>
        <v>1939.37663</v>
      </c>
      <c r="AE29" s="224" t="n">
        <f aca="false">SUM(I96:I99)</f>
        <v>13243.8671</v>
      </c>
      <c r="AF29" s="224" t="n">
        <f aca="false">SUM(J96:J99)</f>
        <v>8683.3439</v>
      </c>
      <c r="AG29" s="224" t="n">
        <f aca="false">SUM(K96:K99)</f>
        <v>83394.06</v>
      </c>
      <c r="AH29" s="224" t="n">
        <f aca="false">SUM(L96:L99)</f>
        <v>25789.3567</v>
      </c>
      <c r="AI29" s="224" t="n">
        <f aca="false">SUM(M96:M99)</f>
        <v>1189.95263</v>
      </c>
      <c r="AJ29" s="224" t="n">
        <f aca="false">SUM(N96:N99)</f>
        <v>17394.4112</v>
      </c>
      <c r="AK29" s="224" t="n">
        <f aca="false">SUM(O96:O99)</f>
        <v>60314.762</v>
      </c>
      <c r="AL29" s="224" t="n">
        <f aca="false">SUM(P96:P99)</f>
        <v>9233.2519</v>
      </c>
      <c r="AM29" s="224" t="n">
        <f aca="false">SUM(Q96:Q99)</f>
        <v>4466.3183</v>
      </c>
      <c r="AN29" s="224" t="n">
        <f aca="false">SUM(R96:R99)</f>
        <v>17983.722</v>
      </c>
      <c r="AO29" s="224" t="n">
        <f aca="false">SUM(S96:S99)</f>
        <v>1330.46878</v>
      </c>
      <c r="AP29" s="225" t="n">
        <f aca="false">SUM(T96:T99)</f>
        <v>293485.39442</v>
      </c>
    </row>
    <row r="30" customFormat="false" ht="12.75" hidden="false" customHeight="false" outlineLevel="0" collapsed="false">
      <c r="B30" s="231" t="s">
        <v>158</v>
      </c>
      <c r="C30" s="232" t="n">
        <v>3031.4108</v>
      </c>
      <c r="D30" s="232" t="n">
        <v>1351.1349</v>
      </c>
      <c r="E30" s="232" t="n">
        <v>572.71167</v>
      </c>
      <c r="F30" s="232" t="n">
        <v>371.84016</v>
      </c>
      <c r="G30" s="232" t="n">
        <v>1004.5084</v>
      </c>
      <c r="H30" s="232" t="n">
        <v>401.15214</v>
      </c>
      <c r="I30" s="232" t="n">
        <v>2165.4295</v>
      </c>
      <c r="J30" s="232" t="n">
        <v>936.28026</v>
      </c>
      <c r="K30" s="232" t="n">
        <v>12572.539</v>
      </c>
      <c r="L30" s="232" t="n">
        <v>3305.4885</v>
      </c>
      <c r="M30" s="232" t="n">
        <v>99.426813</v>
      </c>
      <c r="N30" s="232" t="n">
        <v>2299.7244</v>
      </c>
      <c r="O30" s="232" t="n">
        <v>10564.916</v>
      </c>
      <c r="P30" s="232" t="n">
        <v>1119.2698</v>
      </c>
      <c r="Q30" s="232" t="n">
        <v>1081.7113</v>
      </c>
      <c r="R30" s="232" t="n">
        <v>2516.5612</v>
      </c>
      <c r="S30" s="233" t="n">
        <v>167.19399</v>
      </c>
      <c r="T30" s="234" t="n">
        <f aca="false">SUM(C30:S30)</f>
        <v>43561.298833</v>
      </c>
      <c r="U30" s="235" t="n">
        <f aca="false">(T30-T26)/T26</f>
        <v>0.0844463462237073</v>
      </c>
      <c r="V30" s="181"/>
      <c r="X30" s="223" t="str">
        <f aca="false">EXPT_VL!$P30</f>
        <v>2018</v>
      </c>
      <c r="Y30" s="224" t="n">
        <f aca="false">SUM(C100:C103)</f>
        <v>32439.5614</v>
      </c>
      <c r="Z30" s="224" t="n">
        <f aca="false">SUM(D100:D103)</f>
        <v>11652.7091</v>
      </c>
      <c r="AA30" s="224" t="n">
        <f aca="false">SUM(E100:E103)</f>
        <v>4482.7574</v>
      </c>
      <c r="AB30" s="224" t="n">
        <f aca="false">SUM(F100:F103)</f>
        <v>1754.41068</v>
      </c>
      <c r="AC30" s="224" t="n">
        <f aca="false">SUM(G100:G103)</f>
        <v>4053.94226</v>
      </c>
      <c r="AD30" s="224" t="n">
        <f aca="false">SUM(H100:H103)</f>
        <v>2179.12012</v>
      </c>
      <c r="AE30" s="224" t="n">
        <f aca="false">SUM(I100:I103)</f>
        <v>13336.8298</v>
      </c>
      <c r="AF30" s="224" t="n">
        <f aca="false">SUM(J100:J103)</f>
        <v>9473.5564</v>
      </c>
      <c r="AG30" s="224" t="n">
        <f aca="false">SUM(K100:K103)</f>
        <v>90962.281</v>
      </c>
      <c r="AH30" s="224" t="n">
        <f aca="false">SUM(L100:L103)</f>
        <v>27792.5787</v>
      </c>
      <c r="AI30" s="224" t="n">
        <f aca="false">SUM(M100:M103)</f>
        <v>1301.41819</v>
      </c>
      <c r="AJ30" s="224" t="n">
        <f aca="false">SUM(N100:N103)</f>
        <v>18785.4862</v>
      </c>
      <c r="AK30" s="224" t="n">
        <f aca="false">SUM(O100:O103)</f>
        <v>61660.584</v>
      </c>
      <c r="AL30" s="224" t="n">
        <f aca="false">SUM(P100:P103)</f>
        <v>10857.2806</v>
      </c>
      <c r="AM30" s="224" t="n">
        <f aca="false">SUM(Q100:Q103)</f>
        <v>4898.7336</v>
      </c>
      <c r="AN30" s="224" t="n">
        <f aca="false">SUM(R100:R103)</f>
        <v>20671.1519</v>
      </c>
      <c r="AO30" s="224" t="n">
        <f aca="false">SUM(S100:S103)</f>
        <v>1450.89875</v>
      </c>
      <c r="AP30" s="225" t="n">
        <f aca="false">SUM(T100:T103)</f>
        <v>317753.3001</v>
      </c>
    </row>
    <row r="31" customFormat="false" ht="12.75" hidden="false" customHeight="false" outlineLevel="0" collapsed="false">
      <c r="B31" s="223" t="s">
        <v>160</v>
      </c>
      <c r="C31" s="224" t="n">
        <v>3140.7465</v>
      </c>
      <c r="D31" s="224" t="n">
        <v>1358.8833</v>
      </c>
      <c r="E31" s="224" t="n">
        <v>495.40325</v>
      </c>
      <c r="F31" s="224" t="n">
        <v>419.00225</v>
      </c>
      <c r="G31" s="224" t="n">
        <v>827.28579</v>
      </c>
      <c r="H31" s="224" t="n">
        <v>404.98038</v>
      </c>
      <c r="I31" s="224" t="n">
        <v>2084.0557</v>
      </c>
      <c r="J31" s="224" t="n">
        <v>842.34403</v>
      </c>
      <c r="K31" s="224" t="n">
        <v>12547.887</v>
      </c>
      <c r="L31" s="224" t="n">
        <v>3474.8099</v>
      </c>
      <c r="M31" s="224" t="n">
        <v>87.029065</v>
      </c>
      <c r="N31" s="224" t="n">
        <v>2322.3892</v>
      </c>
      <c r="O31" s="224" t="n">
        <v>10519.478</v>
      </c>
      <c r="P31" s="224" t="n">
        <v>1283.6215</v>
      </c>
      <c r="Q31" s="224" t="n">
        <v>941.49678</v>
      </c>
      <c r="R31" s="224" t="n">
        <v>2579.3023</v>
      </c>
      <c r="S31" s="226" t="n">
        <v>173.87536</v>
      </c>
      <c r="T31" s="221" t="n">
        <f aca="false">SUM(C31:S31)</f>
        <v>43502.590305</v>
      </c>
      <c r="U31" s="227" t="n">
        <f aca="false">(T31-T27)/T27</f>
        <v>0.0361062721972927</v>
      </c>
      <c r="V31" s="181"/>
    </row>
    <row r="32" customFormat="false" ht="12.75" hidden="false" customHeight="false" outlineLevel="0" collapsed="false">
      <c r="B32" s="223" t="s">
        <v>161</v>
      </c>
      <c r="C32" s="224" t="n">
        <v>3114.9947</v>
      </c>
      <c r="D32" s="224" t="n">
        <v>1317.4671</v>
      </c>
      <c r="E32" s="224" t="n">
        <v>517.9634</v>
      </c>
      <c r="F32" s="224" t="n">
        <v>436.26893</v>
      </c>
      <c r="G32" s="224" t="n">
        <v>1010.9619</v>
      </c>
      <c r="H32" s="224" t="n">
        <v>383.7013</v>
      </c>
      <c r="I32" s="224" t="n">
        <v>1846.9154</v>
      </c>
      <c r="J32" s="224" t="n">
        <v>913.09152</v>
      </c>
      <c r="K32" s="224" t="n">
        <v>12584.98</v>
      </c>
      <c r="L32" s="224" t="n">
        <v>3299.3764</v>
      </c>
      <c r="M32" s="224" t="n">
        <v>105.27042</v>
      </c>
      <c r="N32" s="224" t="n">
        <v>2325.0483</v>
      </c>
      <c r="O32" s="224" t="n">
        <v>10402.476</v>
      </c>
      <c r="P32" s="224" t="n">
        <v>1064.0193</v>
      </c>
      <c r="Q32" s="224" t="n">
        <v>934.69289</v>
      </c>
      <c r="R32" s="224" t="n">
        <v>2514.7613</v>
      </c>
      <c r="S32" s="226" t="n">
        <v>161.36813</v>
      </c>
      <c r="T32" s="221" t="n">
        <f aca="false">SUM(C32:S32)</f>
        <v>42933.35699</v>
      </c>
      <c r="U32" s="227" t="n">
        <f aca="false">(T32-T28)/T28</f>
        <v>0.0207231062794876</v>
      </c>
      <c r="V32" s="181"/>
    </row>
    <row r="33" customFormat="false" ht="13.5" hidden="false" customHeight="false" outlineLevel="0" collapsed="false">
      <c r="B33" s="228" t="s">
        <v>162</v>
      </c>
      <c r="C33" s="229" t="n">
        <v>2958.8939</v>
      </c>
      <c r="D33" s="229" t="n">
        <v>1235.8097</v>
      </c>
      <c r="E33" s="229" t="n">
        <v>508.42786</v>
      </c>
      <c r="F33" s="229" t="n">
        <v>431.51533</v>
      </c>
      <c r="G33" s="229" t="n">
        <v>832.29044</v>
      </c>
      <c r="H33" s="229" t="n">
        <v>387.13765</v>
      </c>
      <c r="I33" s="229" t="n">
        <v>1918.811</v>
      </c>
      <c r="J33" s="229" t="n">
        <v>871.35752</v>
      </c>
      <c r="K33" s="229" t="n">
        <v>12249.831</v>
      </c>
      <c r="L33" s="229" t="n">
        <v>3264.0137</v>
      </c>
      <c r="M33" s="229" t="n">
        <v>96.892328</v>
      </c>
      <c r="N33" s="229" t="n">
        <v>2477.5708</v>
      </c>
      <c r="O33" s="229" t="n">
        <v>10094.027</v>
      </c>
      <c r="P33" s="229" t="n">
        <v>1090.2863</v>
      </c>
      <c r="Q33" s="229" t="n">
        <v>919.51214</v>
      </c>
      <c r="R33" s="229" t="n">
        <v>2416.636</v>
      </c>
      <c r="S33" s="230" t="n">
        <v>171.51635</v>
      </c>
      <c r="T33" s="236" t="n">
        <f aca="false">SUM(C33:S33)</f>
        <v>41924.529018</v>
      </c>
      <c r="U33" s="237" t="n">
        <f aca="false">(T33-T29)/T29</f>
        <v>-0.0358730425742602</v>
      </c>
      <c r="V33" s="181"/>
    </row>
    <row r="34" customFormat="false" ht="12.75" hidden="false" customHeight="false" outlineLevel="0" collapsed="false">
      <c r="B34" s="231" t="s">
        <v>163</v>
      </c>
      <c r="C34" s="232" t="n">
        <v>2676.1954</v>
      </c>
      <c r="D34" s="232" t="n">
        <v>1338.3294</v>
      </c>
      <c r="E34" s="232" t="n">
        <v>511.27684</v>
      </c>
      <c r="F34" s="232" t="n">
        <v>604.01529</v>
      </c>
      <c r="G34" s="232" t="n">
        <v>702.45121</v>
      </c>
      <c r="H34" s="232" t="n">
        <v>359.79655</v>
      </c>
      <c r="I34" s="232" t="n">
        <v>1930.1183</v>
      </c>
      <c r="J34" s="232" t="n">
        <v>968.0065</v>
      </c>
      <c r="K34" s="232" t="n">
        <v>12396.971</v>
      </c>
      <c r="L34" s="232" t="n">
        <v>3312.6858</v>
      </c>
      <c r="M34" s="232" t="n">
        <v>95.80644</v>
      </c>
      <c r="N34" s="232" t="n">
        <v>2222.5805</v>
      </c>
      <c r="O34" s="232" t="n">
        <v>10375.486</v>
      </c>
      <c r="P34" s="232" t="n">
        <v>1043.7579</v>
      </c>
      <c r="Q34" s="232" t="n">
        <v>965.64696</v>
      </c>
      <c r="R34" s="232" t="n">
        <v>2467.3641</v>
      </c>
      <c r="S34" s="233" t="n">
        <v>165.63142</v>
      </c>
      <c r="T34" s="234" t="n">
        <f aca="false">SUM(C34:S34)</f>
        <v>42136.11961</v>
      </c>
      <c r="U34" s="235" t="n">
        <f aca="false">(T34-T30)/T30</f>
        <v>-0.0327166375011839</v>
      </c>
      <c r="V34" s="181"/>
    </row>
    <row r="35" customFormat="false" ht="12.75" hidden="false" customHeight="false" outlineLevel="0" collapsed="false">
      <c r="B35" s="223" t="s">
        <v>164</v>
      </c>
      <c r="C35" s="224" t="n">
        <v>2758.2016</v>
      </c>
      <c r="D35" s="224" t="n">
        <v>1376.8572</v>
      </c>
      <c r="E35" s="224" t="n">
        <v>524.80712</v>
      </c>
      <c r="F35" s="224" t="n">
        <v>395.26151</v>
      </c>
      <c r="G35" s="224" t="n">
        <v>928.22793</v>
      </c>
      <c r="H35" s="224" t="n">
        <v>352.32919</v>
      </c>
      <c r="I35" s="224" t="n">
        <v>1995.6577</v>
      </c>
      <c r="J35" s="224" t="n">
        <v>1033.8159</v>
      </c>
      <c r="K35" s="224" t="n">
        <v>12954.43</v>
      </c>
      <c r="L35" s="224" t="n">
        <v>3375.4773</v>
      </c>
      <c r="M35" s="224" t="n">
        <v>116.81327</v>
      </c>
      <c r="N35" s="224" t="n">
        <v>2249.8315</v>
      </c>
      <c r="O35" s="224" t="n">
        <v>10435.162</v>
      </c>
      <c r="P35" s="224" t="n">
        <v>1157.7226</v>
      </c>
      <c r="Q35" s="224" t="n">
        <v>1074.9348</v>
      </c>
      <c r="R35" s="224" t="n">
        <v>2436.7555</v>
      </c>
      <c r="S35" s="226" t="n">
        <v>169.75158</v>
      </c>
      <c r="T35" s="221" t="n">
        <f aca="false">SUM(C35:S35)</f>
        <v>43336.0367</v>
      </c>
      <c r="U35" s="227" t="n">
        <f aca="false">(T35-T31)/T31</f>
        <v>-0.00382859052374326</v>
      </c>
      <c r="V35" s="181"/>
    </row>
    <row r="36" customFormat="false" ht="12.75" hidden="false" customHeight="false" outlineLevel="0" collapsed="false">
      <c r="B36" s="223" t="s">
        <v>165</v>
      </c>
      <c r="C36" s="224" t="n">
        <v>2620.1586</v>
      </c>
      <c r="D36" s="224" t="n">
        <v>1317.5568</v>
      </c>
      <c r="E36" s="224" t="n">
        <v>500.99615</v>
      </c>
      <c r="F36" s="224" t="n">
        <v>264.99762</v>
      </c>
      <c r="G36" s="224" t="n">
        <v>793.70317</v>
      </c>
      <c r="H36" s="224" t="n">
        <v>349.38292</v>
      </c>
      <c r="I36" s="224" t="n">
        <v>1855.7601</v>
      </c>
      <c r="J36" s="224" t="n">
        <v>986.31346</v>
      </c>
      <c r="K36" s="224" t="n">
        <v>12914.657</v>
      </c>
      <c r="L36" s="224" t="n">
        <v>3472.8577</v>
      </c>
      <c r="M36" s="224" t="n">
        <v>104.47541</v>
      </c>
      <c r="N36" s="224" t="n">
        <v>2420.4106</v>
      </c>
      <c r="O36" s="224" t="n">
        <v>10491.132</v>
      </c>
      <c r="P36" s="224" t="n">
        <v>1186.5016</v>
      </c>
      <c r="Q36" s="224" t="n">
        <v>1035.6759</v>
      </c>
      <c r="R36" s="224" t="n">
        <v>2412.8636</v>
      </c>
      <c r="S36" s="226" t="n">
        <v>173.46246</v>
      </c>
      <c r="T36" s="221" t="n">
        <f aca="false">SUM(C36:S36)</f>
        <v>42900.90509</v>
      </c>
      <c r="U36" s="227" t="n">
        <f aca="false">(T36-T32)/T32</f>
        <v>-0.000755866819535016</v>
      </c>
      <c r="V36" s="181"/>
    </row>
    <row r="37" customFormat="false" ht="13.5" hidden="false" customHeight="false" outlineLevel="0" collapsed="false">
      <c r="B37" s="228" t="s">
        <v>166</v>
      </c>
      <c r="C37" s="229" t="n">
        <v>3058.739</v>
      </c>
      <c r="D37" s="229" t="n">
        <v>1332.8477</v>
      </c>
      <c r="E37" s="229" t="n">
        <v>561.04571</v>
      </c>
      <c r="F37" s="229" t="n">
        <v>456.60692</v>
      </c>
      <c r="G37" s="229" t="n">
        <v>887.75173</v>
      </c>
      <c r="H37" s="229" t="n">
        <v>393.21822</v>
      </c>
      <c r="I37" s="229" t="n">
        <v>1963.0829</v>
      </c>
      <c r="J37" s="229" t="n">
        <v>957.96315</v>
      </c>
      <c r="K37" s="229" t="n">
        <v>13584.581</v>
      </c>
      <c r="L37" s="229" t="n">
        <v>3840.2997</v>
      </c>
      <c r="M37" s="229" t="n">
        <v>120.63726</v>
      </c>
      <c r="N37" s="229" t="n">
        <v>2381.2285</v>
      </c>
      <c r="O37" s="229" t="n">
        <v>10999.045</v>
      </c>
      <c r="P37" s="229" t="n">
        <v>1301.6775</v>
      </c>
      <c r="Q37" s="229" t="n">
        <v>1014.892</v>
      </c>
      <c r="R37" s="229" t="n">
        <v>2775.6459</v>
      </c>
      <c r="S37" s="230" t="n">
        <v>185.81946</v>
      </c>
      <c r="T37" s="236" t="n">
        <f aca="false">SUM(C37:S37)</f>
        <v>45815.08165</v>
      </c>
      <c r="U37" s="237" t="n">
        <f aca="false">(T37-T33)/T33</f>
        <v>0.0927989585841171</v>
      </c>
      <c r="V37" s="181"/>
    </row>
    <row r="38" customFormat="false" ht="12.75" hidden="false" customHeight="false" outlineLevel="0" collapsed="false">
      <c r="B38" s="231" t="s">
        <v>167</v>
      </c>
      <c r="C38" s="232" t="n">
        <v>2767.9762</v>
      </c>
      <c r="D38" s="232" t="n">
        <v>1425.0844</v>
      </c>
      <c r="E38" s="232" t="n">
        <v>545.75147</v>
      </c>
      <c r="F38" s="232" t="n">
        <v>436.76506</v>
      </c>
      <c r="G38" s="232" t="n">
        <v>909.87415</v>
      </c>
      <c r="H38" s="232" t="n">
        <v>425.29283</v>
      </c>
      <c r="I38" s="232" t="n">
        <v>2004.9453</v>
      </c>
      <c r="J38" s="232" t="n">
        <v>1121.6788</v>
      </c>
      <c r="K38" s="232" t="n">
        <v>13675.938</v>
      </c>
      <c r="L38" s="232" t="n">
        <v>3678.5236</v>
      </c>
      <c r="M38" s="232" t="n">
        <v>128.60608</v>
      </c>
      <c r="N38" s="232" t="n">
        <v>2488.0946</v>
      </c>
      <c r="O38" s="232" t="n">
        <v>10930.595</v>
      </c>
      <c r="P38" s="232" t="n">
        <v>1316.063</v>
      </c>
      <c r="Q38" s="232" t="n">
        <v>1001.728</v>
      </c>
      <c r="R38" s="232" t="n">
        <v>2704.171</v>
      </c>
      <c r="S38" s="233" t="n">
        <v>185.33467</v>
      </c>
      <c r="T38" s="234" t="n">
        <f aca="false">SUM(C38:S38)</f>
        <v>45746.42216</v>
      </c>
      <c r="U38" s="235" t="n">
        <f aca="false">(T38-T34)/T34</f>
        <v>0.0856818943798327</v>
      </c>
      <c r="V38" s="181"/>
    </row>
    <row r="39" customFormat="false" ht="12.75" hidden="false" customHeight="false" outlineLevel="0" collapsed="false">
      <c r="B39" s="223" t="s">
        <v>168</v>
      </c>
      <c r="C39" s="224" t="n">
        <v>2904.7899</v>
      </c>
      <c r="D39" s="224" t="n">
        <v>1475.6451</v>
      </c>
      <c r="E39" s="224" t="n">
        <v>528.03712</v>
      </c>
      <c r="F39" s="224" t="n">
        <v>424.12639</v>
      </c>
      <c r="G39" s="224" t="n">
        <v>984.3527</v>
      </c>
      <c r="H39" s="224" t="n">
        <v>461.77962</v>
      </c>
      <c r="I39" s="224" t="n">
        <v>2008.929</v>
      </c>
      <c r="J39" s="224" t="n">
        <v>1090.3022</v>
      </c>
      <c r="K39" s="224" t="n">
        <v>13457.656</v>
      </c>
      <c r="L39" s="224" t="n">
        <v>3624.2383</v>
      </c>
      <c r="M39" s="224" t="n">
        <v>147.35134</v>
      </c>
      <c r="N39" s="224" t="n">
        <v>2587.3823</v>
      </c>
      <c r="O39" s="224" t="n">
        <v>10986.722</v>
      </c>
      <c r="P39" s="224" t="n">
        <v>1329.2278</v>
      </c>
      <c r="Q39" s="224" t="n">
        <v>1023.9101</v>
      </c>
      <c r="R39" s="224" t="n">
        <v>2651.8636</v>
      </c>
      <c r="S39" s="226" t="n">
        <v>186.54718</v>
      </c>
      <c r="T39" s="221" t="n">
        <f aca="false">SUM(C39:S39)</f>
        <v>45872.86065</v>
      </c>
      <c r="U39" s="227" t="n">
        <f aca="false">(T39-T35)/T35</f>
        <v>0.0585384392108015</v>
      </c>
      <c r="V39" s="181"/>
    </row>
    <row r="40" customFormat="false" ht="12.75" hidden="false" customHeight="false" outlineLevel="0" collapsed="false">
      <c r="B40" s="223" t="s">
        <v>169</v>
      </c>
      <c r="C40" s="224" t="n">
        <v>3090.7671</v>
      </c>
      <c r="D40" s="224" t="n">
        <v>1591.437</v>
      </c>
      <c r="E40" s="224" t="n">
        <v>491.16024</v>
      </c>
      <c r="F40" s="224" t="n">
        <v>370.69228</v>
      </c>
      <c r="G40" s="224" t="n">
        <v>898.61519</v>
      </c>
      <c r="H40" s="224" t="n">
        <v>432.99653</v>
      </c>
      <c r="I40" s="224" t="n">
        <v>2051.9913</v>
      </c>
      <c r="J40" s="224" t="n">
        <v>1338.1279</v>
      </c>
      <c r="K40" s="224" t="n">
        <v>13439.004</v>
      </c>
      <c r="L40" s="224" t="n">
        <v>3777.5568</v>
      </c>
      <c r="M40" s="224" t="n">
        <v>151.01187</v>
      </c>
      <c r="N40" s="224" t="n">
        <v>2578.8646</v>
      </c>
      <c r="O40" s="224" t="n">
        <v>11106.481</v>
      </c>
      <c r="P40" s="224" t="n">
        <v>1087.0749</v>
      </c>
      <c r="Q40" s="224" t="n">
        <v>1075.0721</v>
      </c>
      <c r="R40" s="224" t="n">
        <v>2509.2712</v>
      </c>
      <c r="S40" s="226" t="n">
        <v>188.60406</v>
      </c>
      <c r="T40" s="221" t="n">
        <f aca="false">SUM(C40:S40)</f>
        <v>46178.72807</v>
      </c>
      <c r="U40" s="227" t="n">
        <f aca="false">(T40-T36)/T36</f>
        <v>0.0764045181126968</v>
      </c>
      <c r="V40" s="181"/>
    </row>
    <row r="41" customFormat="false" ht="13.5" hidden="false" customHeight="false" outlineLevel="0" collapsed="false">
      <c r="B41" s="228" t="s">
        <v>170</v>
      </c>
      <c r="C41" s="229" t="n">
        <v>3136.9972</v>
      </c>
      <c r="D41" s="229" t="n">
        <v>1602.0133</v>
      </c>
      <c r="E41" s="229" t="n">
        <v>596.15448</v>
      </c>
      <c r="F41" s="229" t="n">
        <v>523.26388</v>
      </c>
      <c r="G41" s="229" t="n">
        <v>871.99456</v>
      </c>
      <c r="H41" s="229" t="n">
        <v>437.10065</v>
      </c>
      <c r="I41" s="229" t="n">
        <v>2152.6623</v>
      </c>
      <c r="J41" s="229" t="n">
        <v>1097.0349</v>
      </c>
      <c r="K41" s="229" t="n">
        <v>13846.349</v>
      </c>
      <c r="L41" s="229" t="n">
        <v>3822.5053</v>
      </c>
      <c r="M41" s="229" t="n">
        <v>130.78309</v>
      </c>
      <c r="N41" s="229" t="n">
        <v>2468.7381</v>
      </c>
      <c r="O41" s="229" t="n">
        <v>11474.177</v>
      </c>
      <c r="P41" s="229" t="n">
        <v>1201.9971</v>
      </c>
      <c r="Q41" s="229" t="n">
        <v>1087.2869</v>
      </c>
      <c r="R41" s="229" t="n">
        <v>2735.982</v>
      </c>
      <c r="S41" s="230" t="n">
        <v>227.1603</v>
      </c>
      <c r="T41" s="236" t="n">
        <f aca="false">SUM(C41:S41)</f>
        <v>47412.20006</v>
      </c>
      <c r="U41" s="237" t="n">
        <f aca="false">(T41-T37)/T37</f>
        <v>0.0348601017935761</v>
      </c>
      <c r="V41" s="181"/>
    </row>
    <row r="42" customFormat="false" ht="12.75" hidden="false" customHeight="false" outlineLevel="0" collapsed="false">
      <c r="B42" s="231" t="s">
        <v>171</v>
      </c>
      <c r="C42" s="232" t="n">
        <v>3267.4246</v>
      </c>
      <c r="D42" s="232" t="n">
        <v>1559.7911</v>
      </c>
      <c r="E42" s="232" t="n">
        <v>592.43769</v>
      </c>
      <c r="F42" s="232" t="n">
        <v>408.19878</v>
      </c>
      <c r="G42" s="232" t="n">
        <v>831.13846</v>
      </c>
      <c r="H42" s="232" t="n">
        <v>418.44433</v>
      </c>
      <c r="I42" s="232" t="n">
        <v>2121.8871</v>
      </c>
      <c r="J42" s="232" t="n">
        <v>1249.1736</v>
      </c>
      <c r="K42" s="232" t="n">
        <v>14223.845</v>
      </c>
      <c r="L42" s="232" t="n">
        <v>3854.0846</v>
      </c>
      <c r="M42" s="232" t="n">
        <v>151.61193</v>
      </c>
      <c r="N42" s="232" t="n">
        <v>2609.3185</v>
      </c>
      <c r="O42" s="232" t="n">
        <v>11598.626</v>
      </c>
      <c r="P42" s="232" t="n">
        <v>1447.7206</v>
      </c>
      <c r="Q42" s="232" t="n">
        <v>1054.3042</v>
      </c>
      <c r="R42" s="232" t="n">
        <v>3003.3652</v>
      </c>
      <c r="S42" s="233" t="n">
        <v>185.74426</v>
      </c>
      <c r="T42" s="234" t="n">
        <f aca="false">SUM(C42:S42)</f>
        <v>48577.11595</v>
      </c>
      <c r="U42" s="235" t="n">
        <f aca="false">(T42-T38)/T38</f>
        <v>0.0618779274169143</v>
      </c>
      <c r="V42" s="181"/>
    </row>
    <row r="43" customFormat="false" ht="12.75" hidden="false" customHeight="false" outlineLevel="0" collapsed="false">
      <c r="B43" s="223" t="s">
        <v>172</v>
      </c>
      <c r="C43" s="224" t="n">
        <v>3450.5</v>
      </c>
      <c r="D43" s="224" t="n">
        <v>1712.7794</v>
      </c>
      <c r="E43" s="224" t="n">
        <v>687.59517</v>
      </c>
      <c r="F43" s="224" t="n">
        <v>500.83055</v>
      </c>
      <c r="G43" s="224" t="n">
        <v>949.17734</v>
      </c>
      <c r="H43" s="224" t="n">
        <v>445.81539</v>
      </c>
      <c r="I43" s="224" t="n">
        <v>2179.1736</v>
      </c>
      <c r="J43" s="224" t="n">
        <v>1243.1162</v>
      </c>
      <c r="K43" s="224" t="n">
        <v>14676.775</v>
      </c>
      <c r="L43" s="224" t="n">
        <v>3990.0326</v>
      </c>
      <c r="M43" s="224" t="n">
        <v>173.89398</v>
      </c>
      <c r="N43" s="224" t="n">
        <v>2833.8759</v>
      </c>
      <c r="O43" s="224" t="n">
        <v>12075.751</v>
      </c>
      <c r="P43" s="224" t="n">
        <v>1603.8945</v>
      </c>
      <c r="Q43" s="224" t="n">
        <v>1101.0887</v>
      </c>
      <c r="R43" s="224" t="n">
        <v>3070.5464</v>
      </c>
      <c r="S43" s="226" t="n">
        <v>192.04811</v>
      </c>
      <c r="T43" s="221" t="n">
        <f aca="false">SUM(C43:S43)</f>
        <v>50886.89384</v>
      </c>
      <c r="U43" s="227" t="n">
        <f aca="false">(T43-T39)/T39</f>
        <v>0.109302823476739</v>
      </c>
      <c r="V43" s="181"/>
    </row>
    <row r="44" customFormat="false" ht="12.75" hidden="false" customHeight="false" outlineLevel="0" collapsed="false">
      <c r="B44" s="223" t="s">
        <v>173</v>
      </c>
      <c r="C44" s="224" t="n">
        <v>3813.3512</v>
      </c>
      <c r="D44" s="224" t="n">
        <v>1631.7509</v>
      </c>
      <c r="E44" s="224" t="n">
        <v>664.13775</v>
      </c>
      <c r="F44" s="224" t="n">
        <v>641.08794</v>
      </c>
      <c r="G44" s="224" t="n">
        <v>1044.9078</v>
      </c>
      <c r="H44" s="224" t="n">
        <v>492.45632</v>
      </c>
      <c r="I44" s="224" t="n">
        <v>2339.1723</v>
      </c>
      <c r="J44" s="224" t="n">
        <v>1186.4153</v>
      </c>
      <c r="K44" s="224" t="n">
        <v>15329.339</v>
      </c>
      <c r="L44" s="224" t="n">
        <v>4327.9008</v>
      </c>
      <c r="M44" s="224" t="n">
        <v>159.83048</v>
      </c>
      <c r="N44" s="224" t="n">
        <v>2802.3221</v>
      </c>
      <c r="O44" s="224" t="n">
        <v>12272.007</v>
      </c>
      <c r="P44" s="224" t="n">
        <v>1603.5916</v>
      </c>
      <c r="Q44" s="224" t="n">
        <v>1105.1194</v>
      </c>
      <c r="R44" s="224" t="n">
        <v>3152.9544</v>
      </c>
      <c r="S44" s="226" t="n">
        <v>185.85778</v>
      </c>
      <c r="T44" s="221" t="n">
        <f aca="false">SUM(C44:S44)</f>
        <v>52752.20207</v>
      </c>
      <c r="U44" s="227" t="n">
        <f aca="false">(T44-T40)/T40</f>
        <v>0.142348528743269</v>
      </c>
      <c r="V44" s="181"/>
    </row>
    <row r="45" customFormat="false" ht="13.5" hidden="false" customHeight="false" outlineLevel="0" collapsed="false">
      <c r="B45" s="228" t="s">
        <v>174</v>
      </c>
      <c r="C45" s="229" t="n">
        <v>3877.921</v>
      </c>
      <c r="D45" s="229" t="n">
        <v>1606.0862</v>
      </c>
      <c r="E45" s="229" t="n">
        <v>698.65405</v>
      </c>
      <c r="F45" s="229" t="n">
        <v>567.40695</v>
      </c>
      <c r="G45" s="229" t="n">
        <v>958.93263</v>
      </c>
      <c r="H45" s="229" t="n">
        <v>474.6051</v>
      </c>
      <c r="I45" s="229" t="n">
        <v>2247.1469</v>
      </c>
      <c r="J45" s="229" t="n">
        <v>1205.4411</v>
      </c>
      <c r="K45" s="229" t="n">
        <v>15839.961</v>
      </c>
      <c r="L45" s="229" t="n">
        <v>4305.1797</v>
      </c>
      <c r="M45" s="229" t="n">
        <v>152.00665</v>
      </c>
      <c r="N45" s="229" t="n">
        <v>2766.6121</v>
      </c>
      <c r="O45" s="229" t="n">
        <v>12918.167</v>
      </c>
      <c r="P45" s="229" t="n">
        <v>1650.0307</v>
      </c>
      <c r="Q45" s="229" t="n">
        <v>1137.3494</v>
      </c>
      <c r="R45" s="229" t="n">
        <v>3366.7906</v>
      </c>
      <c r="S45" s="230" t="n">
        <v>188.4344</v>
      </c>
      <c r="T45" s="236" t="n">
        <f aca="false">SUM(C45:S45)</f>
        <v>53960.72548</v>
      </c>
      <c r="U45" s="237" t="n">
        <f aca="false">(T45-T41)/T41</f>
        <v>0.138118994936174</v>
      </c>
      <c r="V45" s="181"/>
    </row>
    <row r="46" customFormat="false" ht="12.75" hidden="false" customHeight="false" outlineLevel="0" collapsed="false">
      <c r="B46" s="231" t="s">
        <v>175</v>
      </c>
      <c r="C46" s="232" t="n">
        <v>3877.38</v>
      </c>
      <c r="D46" s="232" t="n">
        <v>1643.9842</v>
      </c>
      <c r="E46" s="232" t="n">
        <v>746.50606</v>
      </c>
      <c r="F46" s="232" t="n">
        <v>295.08059</v>
      </c>
      <c r="G46" s="232" t="n">
        <v>881.42861</v>
      </c>
      <c r="H46" s="232" t="n">
        <v>463.28541</v>
      </c>
      <c r="I46" s="232" t="n">
        <v>2156.9319</v>
      </c>
      <c r="J46" s="232" t="n">
        <v>1243.7914</v>
      </c>
      <c r="K46" s="232" t="n">
        <v>15534.521</v>
      </c>
      <c r="L46" s="232" t="n">
        <v>4202.2575</v>
      </c>
      <c r="M46" s="232" t="n">
        <v>160.1916</v>
      </c>
      <c r="N46" s="232" t="n">
        <v>3016.8922</v>
      </c>
      <c r="O46" s="232" t="n">
        <v>12515.968</v>
      </c>
      <c r="P46" s="232" t="n">
        <v>1767.4672</v>
      </c>
      <c r="Q46" s="232" t="n">
        <v>1021.6372</v>
      </c>
      <c r="R46" s="232" t="n">
        <v>3355.6268</v>
      </c>
      <c r="S46" s="233" t="n">
        <v>177.91517</v>
      </c>
      <c r="T46" s="234" t="n">
        <f aca="false">SUM(C46:S46)</f>
        <v>53060.86484</v>
      </c>
      <c r="U46" s="235" t="n">
        <f aca="false">(T46-T42)/T42</f>
        <v>0.0923016692595559</v>
      </c>
      <c r="V46" s="181"/>
    </row>
    <row r="47" customFormat="false" ht="12.75" hidden="false" customHeight="false" outlineLevel="0" collapsed="false">
      <c r="B47" s="223" t="s">
        <v>176</v>
      </c>
      <c r="C47" s="224" t="n">
        <v>4220.4377</v>
      </c>
      <c r="D47" s="224" t="n">
        <v>1739.9011</v>
      </c>
      <c r="E47" s="224" t="n">
        <v>699.89895</v>
      </c>
      <c r="F47" s="224" t="n">
        <v>731.30437</v>
      </c>
      <c r="G47" s="224" t="n">
        <v>1078.2543</v>
      </c>
      <c r="H47" s="224" t="n">
        <v>492.5959</v>
      </c>
      <c r="I47" s="224" t="n">
        <v>2292.3918</v>
      </c>
      <c r="J47" s="224" t="n">
        <v>1077.7783</v>
      </c>
      <c r="K47" s="224" t="n">
        <v>16796.161</v>
      </c>
      <c r="L47" s="224" t="n">
        <v>4573.0838</v>
      </c>
      <c r="M47" s="224" t="n">
        <v>144.16072</v>
      </c>
      <c r="N47" s="224" t="n">
        <v>3418.1268</v>
      </c>
      <c r="O47" s="224" t="n">
        <v>13459.319</v>
      </c>
      <c r="P47" s="224" t="n">
        <v>1777.0866</v>
      </c>
      <c r="Q47" s="224" t="n">
        <v>1113.1521</v>
      </c>
      <c r="R47" s="224" t="n">
        <v>3545.3094</v>
      </c>
      <c r="S47" s="226" t="n">
        <v>188.63107</v>
      </c>
      <c r="T47" s="221" t="n">
        <f aca="false">SUM(C47:S47)</f>
        <v>57347.59291</v>
      </c>
      <c r="U47" s="227" t="n">
        <f aca="false">(T47-T43)/T43</f>
        <v>0.126961946042805</v>
      </c>
      <c r="V47" s="181"/>
    </row>
    <row r="48" customFormat="false" ht="12.75" hidden="false" customHeight="false" outlineLevel="0" collapsed="false">
      <c r="B48" s="223" t="s">
        <v>177</v>
      </c>
      <c r="C48" s="224" t="n">
        <v>4568.8536</v>
      </c>
      <c r="D48" s="224" t="n">
        <v>1818.9397</v>
      </c>
      <c r="E48" s="224" t="n">
        <v>752.07658</v>
      </c>
      <c r="F48" s="224" t="n">
        <v>512.95828</v>
      </c>
      <c r="G48" s="224" t="n">
        <v>1196.0805</v>
      </c>
      <c r="H48" s="224" t="n">
        <v>534.40598</v>
      </c>
      <c r="I48" s="224" t="n">
        <v>2270.2565</v>
      </c>
      <c r="J48" s="224" t="n">
        <v>1187.8375</v>
      </c>
      <c r="K48" s="224" t="n">
        <v>16902.136</v>
      </c>
      <c r="L48" s="224" t="n">
        <v>4676.1177</v>
      </c>
      <c r="M48" s="224" t="n">
        <v>165.7297</v>
      </c>
      <c r="N48" s="224" t="n">
        <v>3330.2456</v>
      </c>
      <c r="O48" s="224" t="n">
        <v>12962.677</v>
      </c>
      <c r="P48" s="224" t="n">
        <v>2181.4315</v>
      </c>
      <c r="Q48" s="224" t="n">
        <v>1099.1487</v>
      </c>
      <c r="R48" s="224" t="n">
        <v>3537.8271</v>
      </c>
      <c r="S48" s="226" t="n">
        <v>194.371</v>
      </c>
      <c r="T48" s="221" t="n">
        <f aca="false">SUM(C48:S48)</f>
        <v>57891.09294</v>
      </c>
      <c r="U48" s="227" t="n">
        <f aca="false">(T48-T44)/T44</f>
        <v>0.0974156654765027</v>
      </c>
      <c r="V48" s="181"/>
    </row>
    <row r="49" customFormat="false" ht="13.5" hidden="false" customHeight="false" outlineLevel="0" collapsed="false">
      <c r="B49" s="228" t="s">
        <v>178</v>
      </c>
      <c r="C49" s="229" t="n">
        <v>4596.6806</v>
      </c>
      <c r="D49" s="229" t="n">
        <v>1901.612</v>
      </c>
      <c r="E49" s="229" t="n">
        <v>785.31687</v>
      </c>
      <c r="F49" s="229" t="n">
        <v>437.96497</v>
      </c>
      <c r="G49" s="229" t="n">
        <v>1132.5382</v>
      </c>
      <c r="H49" s="229" t="n">
        <v>528.35211</v>
      </c>
      <c r="I49" s="229" t="n">
        <v>2398.3404</v>
      </c>
      <c r="J49" s="229" t="n">
        <v>1267.7328</v>
      </c>
      <c r="K49" s="229" t="n">
        <v>17779.997</v>
      </c>
      <c r="L49" s="229" t="n">
        <v>4722.8041</v>
      </c>
      <c r="M49" s="229" t="n">
        <v>185.6158</v>
      </c>
      <c r="N49" s="229" t="n">
        <v>4128.3053</v>
      </c>
      <c r="O49" s="229" t="n">
        <v>13172.821</v>
      </c>
      <c r="P49" s="229" t="n">
        <v>2116.7752</v>
      </c>
      <c r="Q49" s="229" t="n">
        <v>1143.4277</v>
      </c>
      <c r="R49" s="229" t="n">
        <v>3804.3668</v>
      </c>
      <c r="S49" s="230" t="n">
        <v>193.98374</v>
      </c>
      <c r="T49" s="236" t="n">
        <f aca="false">SUM(C49:S49)</f>
        <v>60296.63459</v>
      </c>
      <c r="U49" s="237" t="n">
        <f aca="false">(T49-T45)/T45</f>
        <v>0.117417048300219</v>
      </c>
      <c r="V49" s="181"/>
    </row>
    <row r="50" customFormat="false" ht="12.75" hidden="false" customHeight="false" outlineLevel="0" collapsed="false">
      <c r="B50" s="231" t="s">
        <v>179</v>
      </c>
      <c r="C50" s="232" t="n">
        <v>5196.9352</v>
      </c>
      <c r="D50" s="232" t="n">
        <v>2212.6207</v>
      </c>
      <c r="E50" s="232" t="n">
        <v>986.99894</v>
      </c>
      <c r="F50" s="232" t="n">
        <v>617.10033</v>
      </c>
      <c r="G50" s="232" t="n">
        <v>1355.4362</v>
      </c>
      <c r="H50" s="232" t="n">
        <v>587.33098</v>
      </c>
      <c r="I50" s="232" t="n">
        <v>2275.6475</v>
      </c>
      <c r="J50" s="232" t="n">
        <v>1670.4846</v>
      </c>
      <c r="K50" s="232" t="n">
        <v>18790.795</v>
      </c>
      <c r="L50" s="232" t="n">
        <v>5295.6558</v>
      </c>
      <c r="M50" s="232" t="n">
        <v>216.06139</v>
      </c>
      <c r="N50" s="232" t="n">
        <v>3738.6209</v>
      </c>
      <c r="O50" s="232" t="n">
        <v>14182.575</v>
      </c>
      <c r="P50" s="232" t="n">
        <v>2237.5289</v>
      </c>
      <c r="Q50" s="232" t="n">
        <v>1305.7428</v>
      </c>
      <c r="R50" s="232" t="n">
        <v>4417.0783</v>
      </c>
      <c r="S50" s="233" t="n">
        <v>199.05171</v>
      </c>
      <c r="T50" s="234" t="n">
        <f aca="false">SUM(C50:S50)</f>
        <v>65285.66425</v>
      </c>
      <c r="U50" s="235" t="n">
        <f aca="false">(T50-T46)/T46</f>
        <v>0.230392012019833</v>
      </c>
      <c r="V50" s="181"/>
    </row>
    <row r="51" customFormat="false" ht="12.75" hidden="false" customHeight="false" outlineLevel="0" collapsed="false">
      <c r="B51" s="223" t="s">
        <v>180</v>
      </c>
      <c r="C51" s="224" t="n">
        <v>5533.3032</v>
      </c>
      <c r="D51" s="224" t="n">
        <v>2014.5674</v>
      </c>
      <c r="E51" s="224" t="n">
        <v>1054.852</v>
      </c>
      <c r="F51" s="224" t="n">
        <v>597.32097</v>
      </c>
      <c r="G51" s="224" t="n">
        <v>1273.0232</v>
      </c>
      <c r="H51" s="224" t="n">
        <v>603.97206</v>
      </c>
      <c r="I51" s="224" t="n">
        <v>2261.7683</v>
      </c>
      <c r="J51" s="224" t="n">
        <v>1550.1339</v>
      </c>
      <c r="K51" s="224" t="n">
        <v>19252.687</v>
      </c>
      <c r="L51" s="224" t="n">
        <v>5482.2474</v>
      </c>
      <c r="M51" s="224" t="n">
        <v>208.85454</v>
      </c>
      <c r="N51" s="224" t="n">
        <v>4155.5541</v>
      </c>
      <c r="O51" s="224" t="n">
        <v>14653.766</v>
      </c>
      <c r="P51" s="224" t="n">
        <v>2105.049</v>
      </c>
      <c r="Q51" s="224" t="n">
        <v>1301.513</v>
      </c>
      <c r="R51" s="224" t="n">
        <v>4513.5307</v>
      </c>
      <c r="S51" s="226" t="n">
        <v>204.13784</v>
      </c>
      <c r="T51" s="221" t="n">
        <f aca="false">SUM(C51:S51)</f>
        <v>66766.28061</v>
      </c>
      <c r="U51" s="227" t="n">
        <f aca="false">(T51-T47)/T47</f>
        <v>0.164238588266145</v>
      </c>
      <c r="V51" s="181"/>
    </row>
    <row r="52" customFormat="false" ht="12.75" hidden="false" customHeight="false" outlineLevel="0" collapsed="false">
      <c r="B52" s="223" t="s">
        <v>181</v>
      </c>
      <c r="C52" s="224" t="n">
        <v>5521.6639</v>
      </c>
      <c r="D52" s="224" t="n">
        <v>2028.8287</v>
      </c>
      <c r="E52" s="224" t="n">
        <v>1101.7627</v>
      </c>
      <c r="F52" s="224" t="n">
        <v>524.97206</v>
      </c>
      <c r="G52" s="224" t="n">
        <v>1226.8491</v>
      </c>
      <c r="H52" s="224" t="n">
        <v>548.75186</v>
      </c>
      <c r="I52" s="224" t="n">
        <v>2271.2862</v>
      </c>
      <c r="J52" s="224" t="n">
        <v>1223.2579</v>
      </c>
      <c r="K52" s="224" t="n">
        <v>18579.261</v>
      </c>
      <c r="L52" s="224" t="n">
        <v>5388.529</v>
      </c>
      <c r="M52" s="224" t="n">
        <v>246.10519</v>
      </c>
      <c r="N52" s="224" t="n">
        <v>4001.7421</v>
      </c>
      <c r="O52" s="224" t="n">
        <v>14499.775</v>
      </c>
      <c r="P52" s="224" t="n">
        <v>2113.3386</v>
      </c>
      <c r="Q52" s="224" t="n">
        <v>1227.6112</v>
      </c>
      <c r="R52" s="224" t="n">
        <v>4493.6988</v>
      </c>
      <c r="S52" s="226" t="n">
        <v>216.15983</v>
      </c>
      <c r="T52" s="221" t="n">
        <f aca="false">SUM(C52:S52)</f>
        <v>65213.59314</v>
      </c>
      <c r="U52" s="227" t="n">
        <f aca="false">(T52-T48)/T48</f>
        <v>0.126487510049072</v>
      </c>
      <c r="V52" s="181"/>
    </row>
    <row r="53" customFormat="false" ht="13.5" hidden="false" customHeight="false" outlineLevel="0" collapsed="false">
      <c r="B53" s="228" t="s">
        <v>182</v>
      </c>
      <c r="C53" s="229" t="n">
        <v>5916.3077</v>
      </c>
      <c r="D53" s="229" t="n">
        <v>2104.1563</v>
      </c>
      <c r="E53" s="229" t="n">
        <v>1091.6162</v>
      </c>
      <c r="F53" s="229" t="n">
        <v>606.5896</v>
      </c>
      <c r="G53" s="229" t="n">
        <v>1290.8862</v>
      </c>
      <c r="H53" s="229" t="n">
        <v>647.26871</v>
      </c>
      <c r="I53" s="229" t="n">
        <v>2362.3477</v>
      </c>
      <c r="J53" s="229" t="n">
        <v>1631.9895</v>
      </c>
      <c r="K53" s="229" t="n">
        <v>19372.953</v>
      </c>
      <c r="L53" s="229" t="n">
        <v>5052.2625</v>
      </c>
      <c r="M53" s="229" t="n">
        <v>296.34026</v>
      </c>
      <c r="N53" s="229" t="n">
        <v>3558.1351</v>
      </c>
      <c r="O53" s="229" t="n">
        <v>15235.504</v>
      </c>
      <c r="P53" s="229" t="n">
        <v>2083.3589</v>
      </c>
      <c r="Q53" s="229" t="n">
        <v>1463.0387</v>
      </c>
      <c r="R53" s="229" t="n">
        <v>4449.7192</v>
      </c>
      <c r="S53" s="230" t="n">
        <v>205.42536</v>
      </c>
      <c r="T53" s="236" t="n">
        <f aca="false">SUM(C53:S53)</f>
        <v>67367.89893</v>
      </c>
      <c r="U53" s="237" t="n">
        <f aca="false">(T53-T49)/T49</f>
        <v>0.117274610566287</v>
      </c>
      <c r="V53" s="181"/>
    </row>
    <row r="54" customFormat="false" ht="12.75" hidden="false" customHeight="false" outlineLevel="0" collapsed="false">
      <c r="B54" s="231" t="s">
        <v>183</v>
      </c>
      <c r="C54" s="232" t="n">
        <v>5876.7219</v>
      </c>
      <c r="D54" s="232" t="n">
        <v>2321.7121</v>
      </c>
      <c r="E54" s="232" t="n">
        <v>1108.7653</v>
      </c>
      <c r="F54" s="232" t="n">
        <v>536.67837</v>
      </c>
      <c r="G54" s="232" t="n">
        <v>1258.7627</v>
      </c>
      <c r="H54" s="232" t="n">
        <v>672.23729</v>
      </c>
      <c r="I54" s="232" t="n">
        <v>2393.1565</v>
      </c>
      <c r="J54" s="232" t="n">
        <v>2019.7217</v>
      </c>
      <c r="K54" s="232" t="n">
        <v>19789.907</v>
      </c>
      <c r="L54" s="232" t="n">
        <v>5499.9929</v>
      </c>
      <c r="M54" s="232" t="n">
        <v>210.92116</v>
      </c>
      <c r="N54" s="232" t="n">
        <v>4048.1411</v>
      </c>
      <c r="O54" s="232" t="n">
        <v>15439.23</v>
      </c>
      <c r="P54" s="232" t="n">
        <v>2232.321</v>
      </c>
      <c r="Q54" s="232" t="n">
        <v>1434.1005</v>
      </c>
      <c r="R54" s="232" t="n">
        <v>4495.5807</v>
      </c>
      <c r="S54" s="233" t="n">
        <v>227.27923</v>
      </c>
      <c r="T54" s="234" t="n">
        <f aca="false">SUM(C54:S54)</f>
        <v>69565.22945</v>
      </c>
      <c r="U54" s="235" t="n">
        <f aca="false">(T54-T50)/T50</f>
        <v>0.0655513771539819</v>
      </c>
      <c r="V54" s="181"/>
    </row>
    <row r="55" customFormat="false" ht="12.75" hidden="false" customHeight="false" outlineLevel="0" collapsed="false">
      <c r="B55" s="223" t="s">
        <v>184</v>
      </c>
      <c r="C55" s="224" t="n">
        <v>5886.3542</v>
      </c>
      <c r="D55" s="224" t="n">
        <v>2100.1252</v>
      </c>
      <c r="E55" s="224" t="n">
        <v>1220.966</v>
      </c>
      <c r="F55" s="224" t="n">
        <v>576.27826</v>
      </c>
      <c r="G55" s="224" t="n">
        <v>1310.037</v>
      </c>
      <c r="H55" s="224" t="n">
        <v>632.02843</v>
      </c>
      <c r="I55" s="224" t="n">
        <v>2287.288</v>
      </c>
      <c r="J55" s="224" t="n">
        <v>1893.0886</v>
      </c>
      <c r="K55" s="224" t="n">
        <v>19580.153</v>
      </c>
      <c r="L55" s="224" t="n">
        <v>5796.0991</v>
      </c>
      <c r="M55" s="224" t="n">
        <v>246.75914</v>
      </c>
      <c r="N55" s="224" t="n">
        <v>3995.9301</v>
      </c>
      <c r="O55" s="224" t="n">
        <v>15232.867</v>
      </c>
      <c r="P55" s="224" t="n">
        <v>2102.5436</v>
      </c>
      <c r="Q55" s="224" t="n">
        <v>1242.2964</v>
      </c>
      <c r="R55" s="224" t="n">
        <v>4696.5382</v>
      </c>
      <c r="S55" s="226" t="n">
        <v>213.33358</v>
      </c>
      <c r="T55" s="221" t="n">
        <f aca="false">SUM(C55:S55)</f>
        <v>69012.68581</v>
      </c>
      <c r="U55" s="227" t="n">
        <f aca="false">(T55-T51)/T51</f>
        <v>0.0336458041316073</v>
      </c>
      <c r="V55" s="181"/>
    </row>
    <row r="56" customFormat="false" ht="12.75" hidden="false" customHeight="false" outlineLevel="0" collapsed="false">
      <c r="B56" s="223" t="s">
        <v>185</v>
      </c>
      <c r="C56" s="224" t="n">
        <v>6270.8445</v>
      </c>
      <c r="D56" s="224" t="n">
        <v>2290.7526</v>
      </c>
      <c r="E56" s="224" t="n">
        <v>1209.9574</v>
      </c>
      <c r="F56" s="224" t="n">
        <v>499.64335</v>
      </c>
      <c r="G56" s="224" t="n">
        <v>1345.4032</v>
      </c>
      <c r="H56" s="224" t="n">
        <v>648.19337</v>
      </c>
      <c r="I56" s="224" t="n">
        <v>2435.5908</v>
      </c>
      <c r="J56" s="224" t="n">
        <v>1905.2002</v>
      </c>
      <c r="K56" s="224" t="n">
        <v>19744.086</v>
      </c>
      <c r="L56" s="224" t="n">
        <v>5824.2856</v>
      </c>
      <c r="M56" s="224" t="n">
        <v>287.28084</v>
      </c>
      <c r="N56" s="224" t="n">
        <v>4142.063</v>
      </c>
      <c r="O56" s="224" t="n">
        <v>15464.013</v>
      </c>
      <c r="P56" s="224" t="n">
        <v>2574.5861</v>
      </c>
      <c r="Q56" s="224" t="n">
        <v>1298.4744</v>
      </c>
      <c r="R56" s="224" t="n">
        <v>4760.3617</v>
      </c>
      <c r="S56" s="226" t="n">
        <v>238.21787</v>
      </c>
      <c r="T56" s="221" t="n">
        <f aca="false">SUM(C56:S56)</f>
        <v>70938.95393</v>
      </c>
      <c r="U56" s="227" t="n">
        <f aca="false">(T56-T52)/T52</f>
        <v>0.0877939784380358</v>
      </c>
      <c r="V56" s="181"/>
    </row>
    <row r="57" customFormat="false" ht="13.5" hidden="false" customHeight="false" outlineLevel="0" collapsed="false">
      <c r="B57" s="228" t="s">
        <v>186</v>
      </c>
      <c r="C57" s="229" t="n">
        <v>6365.0274</v>
      </c>
      <c r="D57" s="229" t="n">
        <v>2205.4731</v>
      </c>
      <c r="E57" s="229" t="n">
        <v>1124.3296</v>
      </c>
      <c r="F57" s="229" t="n">
        <v>438.98501</v>
      </c>
      <c r="G57" s="229" t="n">
        <v>1372.2604</v>
      </c>
      <c r="H57" s="229" t="n">
        <v>686.47127</v>
      </c>
      <c r="I57" s="229" t="n">
        <v>2530.7927</v>
      </c>
      <c r="J57" s="229" t="n">
        <v>1964.8763</v>
      </c>
      <c r="K57" s="229" t="n">
        <v>20151.484</v>
      </c>
      <c r="L57" s="229" t="n">
        <v>5741.3655</v>
      </c>
      <c r="M57" s="229" t="n">
        <v>246.07048</v>
      </c>
      <c r="N57" s="229" t="n">
        <v>3987.4593</v>
      </c>
      <c r="O57" s="229" t="n">
        <v>15956.984</v>
      </c>
      <c r="P57" s="229" t="n">
        <v>2344.7251</v>
      </c>
      <c r="Q57" s="229" t="n">
        <v>1234.4314</v>
      </c>
      <c r="R57" s="229" t="n">
        <v>4991.712</v>
      </c>
      <c r="S57" s="230" t="n">
        <v>232.06469</v>
      </c>
      <c r="T57" s="236" t="n">
        <f aca="false">SUM(C57:S57)</f>
        <v>71574.51225</v>
      </c>
      <c r="U57" s="237" t="n">
        <f aca="false">(T57-T53)/T53</f>
        <v>0.0624424004134519</v>
      </c>
      <c r="V57" s="181"/>
    </row>
    <row r="58" customFormat="false" ht="12.75" hidden="false" customHeight="false" outlineLevel="0" collapsed="false">
      <c r="B58" s="231" t="s">
        <v>187</v>
      </c>
      <c r="C58" s="232" t="n">
        <v>6428.2296</v>
      </c>
      <c r="D58" s="232" t="n">
        <v>2233.9043</v>
      </c>
      <c r="E58" s="232" t="n">
        <v>1184.5293</v>
      </c>
      <c r="F58" s="232" t="n">
        <v>457.54965</v>
      </c>
      <c r="G58" s="232" t="n">
        <v>1347.8058</v>
      </c>
      <c r="H58" s="232" t="n">
        <v>717.32739</v>
      </c>
      <c r="I58" s="232" t="n">
        <v>2320.3437</v>
      </c>
      <c r="J58" s="232" t="n">
        <v>1931.9905</v>
      </c>
      <c r="K58" s="232" t="n">
        <v>19789.799</v>
      </c>
      <c r="L58" s="232" t="n">
        <v>5857.5759</v>
      </c>
      <c r="M58" s="232" t="n">
        <v>279.44758</v>
      </c>
      <c r="N58" s="232" t="n">
        <v>3928.3831</v>
      </c>
      <c r="O58" s="232" t="n">
        <v>15898.425</v>
      </c>
      <c r="P58" s="232" t="n">
        <v>2937.0757</v>
      </c>
      <c r="Q58" s="232" t="n">
        <v>1266.7825</v>
      </c>
      <c r="R58" s="232" t="n">
        <v>4808.3912</v>
      </c>
      <c r="S58" s="233" t="n">
        <v>237.986</v>
      </c>
      <c r="T58" s="234" t="n">
        <f aca="false">SUM(C58:S58)</f>
        <v>71625.54622</v>
      </c>
      <c r="U58" s="235" t="n">
        <f aca="false">(T58-T54)/T54</f>
        <v>0.02961704843482</v>
      </c>
    </row>
    <row r="59" customFormat="false" ht="12.75" hidden="false" customHeight="false" outlineLevel="0" collapsed="false">
      <c r="B59" s="223" t="s">
        <v>188</v>
      </c>
      <c r="C59" s="224" t="n">
        <v>7130.8826</v>
      </c>
      <c r="D59" s="224" t="n">
        <v>2069.6557</v>
      </c>
      <c r="E59" s="224" t="n">
        <v>1164.2005</v>
      </c>
      <c r="F59" s="224" t="n">
        <v>450.87717</v>
      </c>
      <c r="G59" s="224" t="n">
        <v>1350.6897</v>
      </c>
      <c r="H59" s="224" t="n">
        <v>707.53706</v>
      </c>
      <c r="I59" s="224" t="n">
        <v>2283.5038</v>
      </c>
      <c r="J59" s="224" t="n">
        <v>1979.4782</v>
      </c>
      <c r="K59" s="224" t="n">
        <v>19228.181</v>
      </c>
      <c r="L59" s="224" t="n">
        <v>6011.6591</v>
      </c>
      <c r="M59" s="224" t="n">
        <v>343.03115</v>
      </c>
      <c r="N59" s="224" t="n">
        <v>4102.3974</v>
      </c>
      <c r="O59" s="224" t="n">
        <v>15330.833</v>
      </c>
      <c r="P59" s="224" t="n">
        <v>2894.8436</v>
      </c>
      <c r="Q59" s="224" t="n">
        <v>1301.3714</v>
      </c>
      <c r="R59" s="224" t="n">
        <v>5299.3634</v>
      </c>
      <c r="S59" s="226" t="n">
        <v>234.69514</v>
      </c>
      <c r="T59" s="221" t="n">
        <f aca="false">SUM(C59:S59)</f>
        <v>71883.19992</v>
      </c>
      <c r="U59" s="227" t="n">
        <f aca="false">(T59-T55)/T55</f>
        <v>0.0415940066135504</v>
      </c>
    </row>
    <row r="60" customFormat="false" ht="12.75" hidden="false" customHeight="false" outlineLevel="0" collapsed="false">
      <c r="B60" s="223" t="s">
        <v>189</v>
      </c>
      <c r="C60" s="224" t="n">
        <v>6871.6061</v>
      </c>
      <c r="D60" s="224" t="n">
        <v>1927.8664</v>
      </c>
      <c r="E60" s="224" t="n">
        <v>1219.1919</v>
      </c>
      <c r="F60" s="224" t="n">
        <v>538.1551</v>
      </c>
      <c r="G60" s="224" t="n">
        <v>1525.3991</v>
      </c>
      <c r="H60" s="224" t="n">
        <v>628.95307</v>
      </c>
      <c r="I60" s="224" t="n">
        <v>2479.4632</v>
      </c>
      <c r="J60" s="224" t="n">
        <v>1605.0088</v>
      </c>
      <c r="K60" s="224" t="n">
        <v>18899.028</v>
      </c>
      <c r="L60" s="224" t="n">
        <v>5810.7632</v>
      </c>
      <c r="M60" s="224" t="n">
        <v>415.72135</v>
      </c>
      <c r="N60" s="224" t="n">
        <v>4335.9052</v>
      </c>
      <c r="O60" s="224" t="n">
        <v>14685.474</v>
      </c>
      <c r="P60" s="224" t="n">
        <v>2324.5709</v>
      </c>
      <c r="Q60" s="224" t="n">
        <v>1282.6293</v>
      </c>
      <c r="R60" s="224" t="n">
        <v>5317.9672</v>
      </c>
      <c r="S60" s="226" t="n">
        <v>227.76443</v>
      </c>
      <c r="T60" s="221" t="n">
        <f aca="false">SUM(C60:S60)</f>
        <v>70095.46725</v>
      </c>
      <c r="U60" s="227" t="n">
        <f aca="false">(T60-T56)/T56</f>
        <v>-0.0118903174246455</v>
      </c>
      <c r="V60" s="181"/>
    </row>
    <row r="61" customFormat="false" ht="13.5" hidden="false" customHeight="false" outlineLevel="0" collapsed="false">
      <c r="B61" s="228" t="s">
        <v>190</v>
      </c>
      <c r="C61" s="229" t="n">
        <v>5752.3459</v>
      </c>
      <c r="D61" s="229" t="n">
        <v>1640.4797</v>
      </c>
      <c r="E61" s="229" t="n">
        <v>1058.9522</v>
      </c>
      <c r="F61" s="229" t="n">
        <v>361.06558</v>
      </c>
      <c r="G61" s="229" t="n">
        <v>1214.0996</v>
      </c>
      <c r="H61" s="229" t="n">
        <v>525.85872</v>
      </c>
      <c r="I61" s="229" t="n">
        <v>1830.2839</v>
      </c>
      <c r="J61" s="229" t="n">
        <v>1264.9402</v>
      </c>
      <c r="K61" s="229" t="n">
        <v>17604.751</v>
      </c>
      <c r="L61" s="229" t="n">
        <v>4882.1189</v>
      </c>
      <c r="M61" s="229" t="n">
        <v>305.44139</v>
      </c>
      <c r="N61" s="229" t="n">
        <v>3315.6414</v>
      </c>
      <c r="O61" s="229" t="n">
        <v>14620.166</v>
      </c>
      <c r="P61" s="229" t="n">
        <v>1731.2955</v>
      </c>
      <c r="Q61" s="229" t="n">
        <v>1063.7471</v>
      </c>
      <c r="R61" s="229" t="n">
        <v>3932.8961</v>
      </c>
      <c r="S61" s="230" t="n">
        <v>201.32458</v>
      </c>
      <c r="T61" s="236" t="n">
        <f aca="false">SUM(C61:S61)</f>
        <v>61305.40777</v>
      </c>
      <c r="U61" s="237" t="n">
        <f aca="false">(T61-T57)/T57</f>
        <v>-0.143474320078234</v>
      </c>
      <c r="V61" s="181"/>
    </row>
    <row r="62" customFormat="false" ht="12.75" hidden="false" customHeight="false" outlineLevel="0" collapsed="false">
      <c r="B62" s="231" t="s">
        <v>191</v>
      </c>
      <c r="C62" s="232" t="n">
        <v>4454.3825</v>
      </c>
      <c r="D62" s="232" t="n">
        <v>1423.8268</v>
      </c>
      <c r="E62" s="232" t="n">
        <v>704.30604</v>
      </c>
      <c r="F62" s="232" t="n">
        <v>316.07875</v>
      </c>
      <c r="G62" s="232" t="n">
        <v>811.79785</v>
      </c>
      <c r="H62" s="232" t="n">
        <v>361.02697</v>
      </c>
      <c r="I62" s="232" t="n">
        <v>1842.1966</v>
      </c>
      <c r="J62" s="232" t="n">
        <v>1131.7365</v>
      </c>
      <c r="K62" s="232" t="n">
        <v>14336.117</v>
      </c>
      <c r="L62" s="232" t="n">
        <v>4159.1665</v>
      </c>
      <c r="M62" s="232" t="n">
        <v>245.76326</v>
      </c>
      <c r="N62" s="232" t="n">
        <v>3249.4228</v>
      </c>
      <c r="O62" s="232" t="n">
        <v>12403.788</v>
      </c>
      <c r="P62" s="232" t="n">
        <v>1724.5662</v>
      </c>
      <c r="Q62" s="232" t="n">
        <v>874.3931</v>
      </c>
      <c r="R62" s="232" t="n">
        <v>3222.014</v>
      </c>
      <c r="S62" s="233" t="n">
        <v>223.0307</v>
      </c>
      <c r="T62" s="234" t="n">
        <f aca="false">SUM(C62:S62)</f>
        <v>51483.61357</v>
      </c>
      <c r="U62" s="235" t="n">
        <f aca="false">(T62-T58)/T58</f>
        <v>-0.28121157482183</v>
      </c>
      <c r="V62" s="181"/>
    </row>
    <row r="63" customFormat="false" ht="12.75" hidden="false" customHeight="false" outlineLevel="0" collapsed="false">
      <c r="B63" s="223" t="s">
        <v>192</v>
      </c>
      <c r="C63" s="224" t="n">
        <v>4324.0069</v>
      </c>
      <c r="D63" s="224" t="n">
        <v>1564.2853</v>
      </c>
      <c r="E63" s="224" t="n">
        <v>619.82379</v>
      </c>
      <c r="F63" s="224" t="n">
        <v>300.33405</v>
      </c>
      <c r="G63" s="224" t="n">
        <v>911.17404</v>
      </c>
      <c r="H63" s="224" t="n">
        <v>342.14125</v>
      </c>
      <c r="I63" s="224" t="n">
        <v>1888.6108</v>
      </c>
      <c r="J63" s="224" t="n">
        <v>1132.8184</v>
      </c>
      <c r="K63" s="224" t="n">
        <v>14076.458</v>
      </c>
      <c r="L63" s="224" t="n">
        <v>4060.5342</v>
      </c>
      <c r="M63" s="224" t="n">
        <v>219.25614</v>
      </c>
      <c r="N63" s="224" t="n">
        <v>2844.5514</v>
      </c>
      <c r="O63" s="224" t="n">
        <v>11655.399</v>
      </c>
      <c r="P63" s="224" t="n">
        <v>1562.4402</v>
      </c>
      <c r="Q63" s="224" t="n">
        <v>838.38101</v>
      </c>
      <c r="R63" s="224" t="n">
        <v>3050.1363</v>
      </c>
      <c r="S63" s="226" t="n">
        <v>197.74598</v>
      </c>
      <c r="T63" s="221" t="n">
        <f aca="false">SUM(C63:S63)</f>
        <v>49588.09676</v>
      </c>
      <c r="U63" s="227" t="n">
        <f aca="false">(T63-T59)/T59</f>
        <v>-0.310157355053929</v>
      </c>
      <c r="V63" s="181"/>
    </row>
    <row r="64" customFormat="false" ht="12.75" hidden="false" customHeight="false" outlineLevel="0" collapsed="false">
      <c r="B64" s="223" t="s">
        <v>193</v>
      </c>
      <c r="C64" s="224" t="n">
        <v>4724.3639</v>
      </c>
      <c r="D64" s="224" t="n">
        <v>1653.3366</v>
      </c>
      <c r="E64" s="224" t="n">
        <v>761.72289</v>
      </c>
      <c r="F64" s="224" t="n">
        <v>296.7168</v>
      </c>
      <c r="G64" s="224" t="n">
        <v>1002.137</v>
      </c>
      <c r="H64" s="224" t="n">
        <v>441.96934</v>
      </c>
      <c r="I64" s="224" t="n">
        <v>2135.6769</v>
      </c>
      <c r="J64" s="224" t="n">
        <v>1338.5146</v>
      </c>
      <c r="K64" s="224" t="n">
        <v>15450.787</v>
      </c>
      <c r="L64" s="224" t="n">
        <v>4496.2594</v>
      </c>
      <c r="M64" s="224" t="n">
        <v>229.66438</v>
      </c>
      <c r="N64" s="224" t="n">
        <v>3390.3678</v>
      </c>
      <c r="O64" s="224" t="n">
        <v>12232.412</v>
      </c>
      <c r="P64" s="224" t="n">
        <v>1636.1218</v>
      </c>
      <c r="Q64" s="224" t="n">
        <v>995.26135</v>
      </c>
      <c r="R64" s="224" t="n">
        <v>3184.8796</v>
      </c>
      <c r="S64" s="226" t="n">
        <v>207.84891</v>
      </c>
      <c r="T64" s="221" t="n">
        <f aca="false">SUM(C64:S64)</f>
        <v>54178.04027</v>
      </c>
      <c r="U64" s="227" t="n">
        <f aca="false">(T64-T60)/T60</f>
        <v>-0.22708211535604</v>
      </c>
      <c r="V64" s="181"/>
    </row>
    <row r="65" customFormat="false" ht="13.5" hidden="false" customHeight="false" outlineLevel="0" collapsed="false">
      <c r="B65" s="228" t="s">
        <v>194</v>
      </c>
      <c r="C65" s="229" t="n">
        <v>5100.6379</v>
      </c>
      <c r="D65" s="229" t="n">
        <v>1718.9643</v>
      </c>
      <c r="E65" s="229" t="n">
        <v>784.40451</v>
      </c>
      <c r="F65" s="229" t="n">
        <v>287.13777</v>
      </c>
      <c r="G65" s="229" t="n">
        <v>1020.9591</v>
      </c>
      <c r="H65" s="229" t="n">
        <v>442.51289</v>
      </c>
      <c r="I65" s="229" t="n">
        <v>2167.0158</v>
      </c>
      <c r="J65" s="229" t="n">
        <v>1272.3548</v>
      </c>
      <c r="K65" s="229" t="n">
        <v>15546.525</v>
      </c>
      <c r="L65" s="229" t="n">
        <v>4571.5699</v>
      </c>
      <c r="M65" s="229" t="n">
        <v>234.61876</v>
      </c>
      <c r="N65" s="229" t="n">
        <v>3530.0396</v>
      </c>
      <c r="O65" s="229" t="n">
        <v>12178.353</v>
      </c>
      <c r="P65" s="229" t="n">
        <v>1539.8792</v>
      </c>
      <c r="Q65" s="229" t="n">
        <v>911.67123</v>
      </c>
      <c r="R65" s="229" t="n">
        <v>3268.2558</v>
      </c>
      <c r="S65" s="230" t="n">
        <v>199.29603</v>
      </c>
      <c r="T65" s="236" t="n">
        <f aca="false">SUM(C65:S65)</f>
        <v>54774.19559</v>
      </c>
      <c r="U65" s="237" t="n">
        <f aca="false">(T65-T61)/T61</f>
        <v>-0.106535661658156</v>
      </c>
      <c r="V65" s="181"/>
    </row>
    <row r="66" customFormat="false" ht="12.75" hidden="false" customHeight="false" outlineLevel="0" collapsed="false">
      <c r="B66" s="231" t="str">
        <f aca="false">EXPV_RM!B66</f>
        <v>2010:1</v>
      </c>
      <c r="C66" s="232" t="n">
        <v>5638.874</v>
      </c>
      <c r="D66" s="232" t="n">
        <v>1650.5683</v>
      </c>
      <c r="E66" s="232" t="n">
        <v>878.7101</v>
      </c>
      <c r="F66" s="232" t="n">
        <v>452.03215</v>
      </c>
      <c r="G66" s="232" t="n">
        <v>1078.1394</v>
      </c>
      <c r="H66" s="232" t="n">
        <v>453.73761</v>
      </c>
      <c r="I66" s="232" t="n">
        <v>2101.1731</v>
      </c>
      <c r="J66" s="232" t="n">
        <v>1211.9202</v>
      </c>
      <c r="K66" s="232" t="n">
        <v>15972.605</v>
      </c>
      <c r="L66" s="232" t="n">
        <v>4587.2767</v>
      </c>
      <c r="M66" s="232" t="n">
        <v>275.7674</v>
      </c>
      <c r="N66" s="232" t="n">
        <v>3250.4073</v>
      </c>
      <c r="O66" s="232" t="n">
        <v>12701.448</v>
      </c>
      <c r="P66" s="232" t="n">
        <v>1851.3633</v>
      </c>
      <c r="Q66" s="232" t="n">
        <v>1031.5041</v>
      </c>
      <c r="R66" s="232" t="n">
        <v>3604.5551</v>
      </c>
      <c r="S66" s="233" t="n">
        <v>233.80358</v>
      </c>
      <c r="T66" s="234" t="n">
        <f aca="false">SUM(C66:S66)</f>
        <v>56973.88534</v>
      </c>
      <c r="U66" s="235" t="n">
        <f aca="false">(T66-T62)/T62</f>
        <v>0.106641150247449</v>
      </c>
      <c r="V66" s="181"/>
    </row>
    <row r="67" customFormat="false" ht="12.75" hidden="false" customHeight="false" outlineLevel="0" collapsed="false">
      <c r="B67" s="223" t="str">
        <f aca="false">EXPV_RM!B67</f>
        <v>2010:2</v>
      </c>
      <c r="C67" s="224" t="n">
        <v>5965.9574</v>
      </c>
      <c r="D67" s="224" t="n">
        <v>1746.3325</v>
      </c>
      <c r="E67" s="224" t="n">
        <v>901.42363</v>
      </c>
      <c r="F67" s="224" t="n">
        <v>350.95198</v>
      </c>
      <c r="G67" s="224" t="n">
        <v>1265.0491</v>
      </c>
      <c r="H67" s="224" t="n">
        <v>481.23537</v>
      </c>
      <c r="I67" s="224" t="n">
        <v>2267.1905</v>
      </c>
      <c r="J67" s="224" t="n">
        <v>1249.4579</v>
      </c>
      <c r="K67" s="224" t="n">
        <v>16743.448</v>
      </c>
      <c r="L67" s="224" t="n">
        <v>4764.1378</v>
      </c>
      <c r="M67" s="224" t="n">
        <v>237.76505</v>
      </c>
      <c r="N67" s="224" t="n">
        <v>3299.1236</v>
      </c>
      <c r="O67" s="224" t="n">
        <v>12846.776</v>
      </c>
      <c r="P67" s="224" t="n">
        <v>1915.9699</v>
      </c>
      <c r="Q67" s="224" t="n">
        <v>1083.8668</v>
      </c>
      <c r="R67" s="224" t="n">
        <v>3939.3371</v>
      </c>
      <c r="S67" s="226" t="n">
        <v>222.3135</v>
      </c>
      <c r="T67" s="221" t="n">
        <f aca="false">SUM(C67:S67)</f>
        <v>59280.33613</v>
      </c>
      <c r="U67" s="227" t="n">
        <f aca="false">(T67-T63)/T63</f>
        <v>0.195454958009564</v>
      </c>
      <c r="V67" s="181"/>
    </row>
    <row r="68" customFormat="false" ht="12.75" hidden="false" customHeight="false" outlineLevel="0" collapsed="false">
      <c r="B68" s="223" t="str">
        <f aca="false">EXPV_RM!B68</f>
        <v>2010:3</v>
      </c>
      <c r="C68" s="224" t="n">
        <v>6022.7213</v>
      </c>
      <c r="D68" s="224" t="n">
        <v>1825.1068</v>
      </c>
      <c r="E68" s="224" t="n">
        <v>1023.5909</v>
      </c>
      <c r="F68" s="224" t="n">
        <v>333.23338</v>
      </c>
      <c r="G68" s="224" t="n">
        <v>1036.4967</v>
      </c>
      <c r="H68" s="224" t="n">
        <v>509.33987</v>
      </c>
      <c r="I68" s="224" t="n">
        <v>2337.9107</v>
      </c>
      <c r="J68" s="224" t="n">
        <v>1242.6766</v>
      </c>
      <c r="K68" s="224" t="n">
        <v>17006.357</v>
      </c>
      <c r="L68" s="224" t="n">
        <v>4801.8008</v>
      </c>
      <c r="M68" s="224" t="n">
        <v>230.91625</v>
      </c>
      <c r="N68" s="224" t="n">
        <v>3429.4988</v>
      </c>
      <c r="O68" s="224" t="n">
        <v>13114.961</v>
      </c>
      <c r="P68" s="224" t="n">
        <v>2041.361</v>
      </c>
      <c r="Q68" s="224" t="n">
        <v>1182.6027</v>
      </c>
      <c r="R68" s="224" t="n">
        <v>3963.9997</v>
      </c>
      <c r="S68" s="226" t="n">
        <v>250.05014</v>
      </c>
      <c r="T68" s="221" t="n">
        <f aca="false">SUM(C68:S68)</f>
        <v>60352.62364</v>
      </c>
      <c r="U68" s="227" t="n">
        <f aca="false">(T68-T64)/T64</f>
        <v>0.113968377948492</v>
      </c>
      <c r="V68" s="181"/>
    </row>
    <row r="69" customFormat="false" ht="13.5" hidden="false" customHeight="false" outlineLevel="0" collapsed="false">
      <c r="B69" s="228" t="str">
        <f aca="false">EXPV_RM!B69</f>
        <v>2010:4</v>
      </c>
      <c r="C69" s="229" t="n">
        <v>6218.6448</v>
      </c>
      <c r="D69" s="229" t="n">
        <v>1871.3372</v>
      </c>
      <c r="E69" s="229" t="n">
        <v>1048.779</v>
      </c>
      <c r="F69" s="229" t="n">
        <v>458.33612</v>
      </c>
      <c r="G69" s="229" t="n">
        <v>1286.9206</v>
      </c>
      <c r="H69" s="229" t="n">
        <v>459.65324</v>
      </c>
      <c r="I69" s="229" t="n">
        <v>2295.0219</v>
      </c>
      <c r="J69" s="229" t="n">
        <v>1264.3363</v>
      </c>
      <c r="K69" s="229" t="n">
        <v>17253.403</v>
      </c>
      <c r="L69" s="229" t="n">
        <v>4936.7213</v>
      </c>
      <c r="M69" s="229" t="n">
        <v>236.04013</v>
      </c>
      <c r="N69" s="229" t="n">
        <v>3730.7636</v>
      </c>
      <c r="O69" s="229" t="n">
        <v>12885.934</v>
      </c>
      <c r="P69" s="229" t="n">
        <v>2027.8612</v>
      </c>
      <c r="Q69" s="229" t="n">
        <v>1146.7512</v>
      </c>
      <c r="R69" s="229" t="n">
        <v>4036.815</v>
      </c>
      <c r="S69" s="230" t="n">
        <v>263.38762</v>
      </c>
      <c r="T69" s="236" t="n">
        <f aca="false">SUM(C69:S69)</f>
        <v>61420.70621</v>
      </c>
      <c r="U69" s="237" t="n">
        <f aca="false">(T69-T65)/T65</f>
        <v>0.121343828940017</v>
      </c>
    </row>
    <row r="70" customFormat="false" ht="12.75" hidden="false" customHeight="false" outlineLevel="0" collapsed="false">
      <c r="B70" s="231" t="str">
        <f aca="false">EXPV_RM!B70</f>
        <v>2011:1</v>
      </c>
      <c r="C70" s="232" t="n">
        <v>7049.324</v>
      </c>
      <c r="D70" s="232" t="n">
        <v>1898.4103</v>
      </c>
      <c r="E70" s="232" t="n">
        <v>909.68484</v>
      </c>
      <c r="F70" s="232" t="n">
        <v>317.05293</v>
      </c>
      <c r="G70" s="232" t="n">
        <v>1061.3744</v>
      </c>
      <c r="H70" s="232" t="n">
        <v>495.15197</v>
      </c>
      <c r="I70" s="232" t="n">
        <v>2527.0206</v>
      </c>
      <c r="J70" s="232" t="n">
        <v>1231.6396</v>
      </c>
      <c r="K70" s="232" t="n">
        <v>17848.076</v>
      </c>
      <c r="L70" s="232" t="n">
        <v>5120.6396</v>
      </c>
      <c r="M70" s="232" t="n">
        <v>260.60961</v>
      </c>
      <c r="N70" s="232" t="n">
        <v>3723.5984</v>
      </c>
      <c r="O70" s="232" t="n">
        <v>13777.074</v>
      </c>
      <c r="P70" s="232" t="n">
        <v>2373.2512</v>
      </c>
      <c r="Q70" s="232" t="n">
        <v>1308.383</v>
      </c>
      <c r="R70" s="232" t="n">
        <v>4368.3654</v>
      </c>
      <c r="S70" s="233" t="n">
        <v>263.60086</v>
      </c>
      <c r="T70" s="234" t="n">
        <f aca="false">SUM(C70:S70)</f>
        <v>64533.25671</v>
      </c>
      <c r="U70" s="235" t="n">
        <f aca="false">(T70-T66)/T66</f>
        <v>0.132681338562191</v>
      </c>
    </row>
    <row r="71" customFormat="false" ht="12.75" hidden="false" customHeight="false" outlineLevel="0" collapsed="false">
      <c r="B71" s="223" t="str">
        <f aca="false">EXPV_RM!B71</f>
        <v>2011:2</v>
      </c>
      <c r="C71" s="224" t="n">
        <v>6753.24</v>
      </c>
      <c r="D71" s="224" t="n">
        <v>1888.7635</v>
      </c>
      <c r="E71" s="224" t="n">
        <v>1048.0899</v>
      </c>
      <c r="F71" s="224" t="n">
        <v>417.0435</v>
      </c>
      <c r="G71" s="224" t="n">
        <v>1123.5319</v>
      </c>
      <c r="H71" s="224" t="n">
        <v>483.62724</v>
      </c>
      <c r="I71" s="224" t="n">
        <v>2484.0715</v>
      </c>
      <c r="J71" s="224" t="n">
        <v>1288.0779</v>
      </c>
      <c r="K71" s="224" t="n">
        <v>17467.543</v>
      </c>
      <c r="L71" s="224" t="n">
        <v>4866.2736</v>
      </c>
      <c r="M71" s="224" t="n">
        <v>258.62311</v>
      </c>
      <c r="N71" s="224" t="n">
        <v>3578.7682</v>
      </c>
      <c r="O71" s="224" t="n">
        <v>12437.915</v>
      </c>
      <c r="P71" s="224" t="n">
        <v>2151.0288</v>
      </c>
      <c r="Q71" s="224" t="n">
        <v>1324.5234</v>
      </c>
      <c r="R71" s="224" t="n">
        <v>4266.3789</v>
      </c>
      <c r="S71" s="226" t="n">
        <v>260.52603</v>
      </c>
      <c r="T71" s="221" t="n">
        <f aca="false">SUM(C71:S71)</f>
        <v>62098.02548</v>
      </c>
      <c r="U71" s="227" t="n">
        <f aca="false">(T71-T67)/T67</f>
        <v>0.0475316021120544</v>
      </c>
    </row>
    <row r="72" customFormat="false" ht="12.75" hidden="false" customHeight="false" outlineLevel="0" collapsed="false">
      <c r="B72" s="223" t="str">
        <f aca="false">EXPV_RM!B72</f>
        <v>2011:3</v>
      </c>
      <c r="C72" s="224" t="n">
        <v>6917.9509</v>
      </c>
      <c r="D72" s="224" t="n">
        <v>1970.6986</v>
      </c>
      <c r="E72" s="224" t="n">
        <v>1027.2562</v>
      </c>
      <c r="F72" s="224" t="n">
        <v>364.36896</v>
      </c>
      <c r="G72" s="224" t="n">
        <v>1110.1411</v>
      </c>
      <c r="H72" s="224" t="n">
        <v>494.00221</v>
      </c>
      <c r="I72" s="224" t="n">
        <v>2603.2802</v>
      </c>
      <c r="J72" s="224" t="n">
        <v>1334.1946</v>
      </c>
      <c r="K72" s="224" t="n">
        <v>17784.821</v>
      </c>
      <c r="L72" s="224" t="n">
        <v>5037.9929</v>
      </c>
      <c r="M72" s="224" t="n">
        <v>251.7185</v>
      </c>
      <c r="N72" s="224" t="n">
        <v>3508.3016</v>
      </c>
      <c r="O72" s="224" t="n">
        <v>13214.673</v>
      </c>
      <c r="P72" s="224" t="n">
        <v>2290.4005</v>
      </c>
      <c r="Q72" s="224" t="n">
        <v>1350.1191</v>
      </c>
      <c r="R72" s="224" t="n">
        <v>4050.7735</v>
      </c>
      <c r="S72" s="226" t="n">
        <v>275.65325</v>
      </c>
      <c r="T72" s="221" t="n">
        <f aca="false">SUM(C72:S72)</f>
        <v>63586.34612</v>
      </c>
      <c r="U72" s="227" t="n">
        <f aca="false">(T72-T68)/T68</f>
        <v>0.0535804789413794</v>
      </c>
    </row>
    <row r="73" customFormat="false" ht="13.5" hidden="false" customHeight="false" outlineLevel="0" collapsed="false">
      <c r="B73" s="228" t="str">
        <f aca="false">EXPV_RM!B73</f>
        <v>2011:4</v>
      </c>
      <c r="C73" s="229" t="n">
        <v>7251.235</v>
      </c>
      <c r="D73" s="229" t="n">
        <v>1976.033</v>
      </c>
      <c r="E73" s="229" t="n">
        <v>1039.9139</v>
      </c>
      <c r="F73" s="229" t="n">
        <v>346.84938</v>
      </c>
      <c r="G73" s="229" t="n">
        <v>1348.7455</v>
      </c>
      <c r="H73" s="229" t="n">
        <v>479.34104</v>
      </c>
      <c r="I73" s="229" t="n">
        <v>2604.4921</v>
      </c>
      <c r="J73" s="229" t="n">
        <v>1375.6892</v>
      </c>
      <c r="K73" s="229" t="n">
        <v>16740.945</v>
      </c>
      <c r="L73" s="229" t="n">
        <v>4967.4495</v>
      </c>
      <c r="M73" s="229" t="n">
        <v>233.05497</v>
      </c>
      <c r="N73" s="229" t="n">
        <v>3675.7146</v>
      </c>
      <c r="O73" s="229" t="n">
        <v>12906.952</v>
      </c>
      <c r="P73" s="229" t="n">
        <v>3066.2445</v>
      </c>
      <c r="Q73" s="229" t="n">
        <v>1390.4089</v>
      </c>
      <c r="R73" s="229" t="n">
        <v>3890.2292</v>
      </c>
      <c r="S73" s="230" t="n">
        <v>281.46581</v>
      </c>
      <c r="T73" s="236" t="n">
        <f aca="false">SUM(C73:S73)</f>
        <v>63574.7636</v>
      </c>
      <c r="U73" s="237" t="n">
        <f aca="false">(T73-T69)/T69</f>
        <v>0.0350705409122974</v>
      </c>
    </row>
    <row r="74" customFormat="false" ht="12.75" hidden="false" customHeight="false" outlineLevel="0" collapsed="false">
      <c r="B74" s="231" t="str">
        <f aca="false">EXPV_RM!B74</f>
        <v>2012:1</v>
      </c>
      <c r="C74" s="232" t="n">
        <v>8475.065</v>
      </c>
      <c r="D74" s="232" t="n">
        <v>1865.5711</v>
      </c>
      <c r="E74" s="232" t="n">
        <v>1005.1887</v>
      </c>
      <c r="F74" s="232" t="n">
        <v>350.03663</v>
      </c>
      <c r="G74" s="232" t="n">
        <v>1371.2997</v>
      </c>
      <c r="H74" s="232" t="n">
        <v>507.46485</v>
      </c>
      <c r="I74" s="232" t="n">
        <v>2769.2586</v>
      </c>
      <c r="J74" s="232" t="n">
        <v>1231.6077</v>
      </c>
      <c r="K74" s="232" t="n">
        <v>18637.459</v>
      </c>
      <c r="L74" s="232" t="n">
        <v>5281.0841</v>
      </c>
      <c r="M74" s="232" t="n">
        <v>261.14794</v>
      </c>
      <c r="N74" s="232" t="n">
        <v>3714.7426</v>
      </c>
      <c r="O74" s="232" t="n">
        <v>13281.954</v>
      </c>
      <c r="P74" s="232" t="n">
        <v>3253.3438</v>
      </c>
      <c r="Q74" s="232" t="n">
        <v>1325.3075</v>
      </c>
      <c r="R74" s="232" t="n">
        <v>4136.852</v>
      </c>
      <c r="S74" s="233" t="n">
        <v>246.75986</v>
      </c>
      <c r="T74" s="234" t="n">
        <f aca="false">SUM(C74:S74)</f>
        <v>67714.14308</v>
      </c>
      <c r="U74" s="235" t="n">
        <f aca="false">(T74-T70)/T70</f>
        <v>0.0492906531014586</v>
      </c>
    </row>
    <row r="75" customFormat="false" ht="12.75" hidden="false" customHeight="false" outlineLevel="0" collapsed="false">
      <c r="B75" s="223" t="str">
        <f aca="false">EXPV_RM!B75</f>
        <v>2012:2</v>
      </c>
      <c r="C75" s="224" t="n">
        <v>8057.3607</v>
      </c>
      <c r="D75" s="224" t="n">
        <v>1689.1226</v>
      </c>
      <c r="E75" s="224" t="n">
        <v>1066.678</v>
      </c>
      <c r="F75" s="224" t="n">
        <v>386.43126</v>
      </c>
      <c r="G75" s="224" t="n">
        <v>1201.3313</v>
      </c>
      <c r="H75" s="224" t="n">
        <v>450.27239</v>
      </c>
      <c r="I75" s="224" t="n">
        <v>2766.7481</v>
      </c>
      <c r="J75" s="224" t="n">
        <v>1277.6998</v>
      </c>
      <c r="K75" s="224" t="n">
        <v>17767.328</v>
      </c>
      <c r="L75" s="224" t="n">
        <v>4922.155</v>
      </c>
      <c r="M75" s="224" t="n">
        <v>232.43764</v>
      </c>
      <c r="N75" s="224" t="n">
        <v>3380.0848</v>
      </c>
      <c r="O75" s="224" t="n">
        <v>12881.384</v>
      </c>
      <c r="P75" s="224" t="n">
        <v>3010.9871</v>
      </c>
      <c r="Q75" s="224" t="n">
        <v>1107.2427</v>
      </c>
      <c r="R75" s="224" t="n">
        <v>3941.8069</v>
      </c>
      <c r="S75" s="226" t="n">
        <v>257.81606</v>
      </c>
      <c r="T75" s="221" t="n">
        <f aca="false">SUM(C75:S75)</f>
        <v>64396.88635</v>
      </c>
      <c r="U75" s="227" t="n">
        <f aca="false">(T75-T71)/T71</f>
        <v>0.0370198706356677</v>
      </c>
    </row>
    <row r="76" customFormat="false" ht="12.75" hidden="false" customHeight="false" outlineLevel="0" collapsed="false">
      <c r="B76" s="223" t="str">
        <f aca="false">EXPV_RM!B76</f>
        <v>2012:3</v>
      </c>
      <c r="C76" s="224" t="n">
        <v>8069.4915</v>
      </c>
      <c r="D76" s="224" t="n">
        <v>1744.8332</v>
      </c>
      <c r="E76" s="224" t="n">
        <v>952.60131</v>
      </c>
      <c r="F76" s="224" t="n">
        <v>399.24035</v>
      </c>
      <c r="G76" s="224" t="n">
        <v>1180.3001</v>
      </c>
      <c r="H76" s="224" t="n">
        <v>458.47549</v>
      </c>
      <c r="I76" s="224" t="n">
        <v>2808.9753</v>
      </c>
      <c r="J76" s="224" t="n">
        <v>1241.8462</v>
      </c>
      <c r="K76" s="224" t="n">
        <v>17890.52</v>
      </c>
      <c r="L76" s="224" t="n">
        <v>4925.6437</v>
      </c>
      <c r="M76" s="224" t="n">
        <v>225.33578</v>
      </c>
      <c r="N76" s="224" t="n">
        <v>3929.8203</v>
      </c>
      <c r="O76" s="224" t="n">
        <v>12831.378</v>
      </c>
      <c r="P76" s="224" t="n">
        <v>3244.2121</v>
      </c>
      <c r="Q76" s="224" t="n">
        <v>989.72635</v>
      </c>
      <c r="R76" s="224" t="n">
        <v>4101.6901</v>
      </c>
      <c r="S76" s="226" t="n">
        <v>258.32601</v>
      </c>
      <c r="T76" s="221" t="n">
        <f aca="false">SUM(C76:S76)</f>
        <v>65252.41579</v>
      </c>
      <c r="U76" s="227" t="n">
        <f aca="false">(T76-T72)/T72</f>
        <v>0.0262016890678978</v>
      </c>
    </row>
    <row r="77" customFormat="false" ht="13.5" hidden="false" customHeight="false" outlineLevel="0" collapsed="false">
      <c r="B77" s="228" t="str">
        <f aca="false">EXPV_RM!B77</f>
        <v>2012:4</v>
      </c>
      <c r="C77" s="229" t="n">
        <v>7455.103</v>
      </c>
      <c r="D77" s="229" t="n">
        <v>1672.0841</v>
      </c>
      <c r="E77" s="229" t="n">
        <v>922.18717</v>
      </c>
      <c r="F77" s="229" t="n">
        <v>270.67828</v>
      </c>
      <c r="G77" s="229" t="n">
        <v>1158.4146</v>
      </c>
      <c r="H77" s="229" t="n">
        <v>423.8895</v>
      </c>
      <c r="I77" s="229" t="n">
        <v>2709.3122</v>
      </c>
      <c r="J77" s="229" t="n">
        <v>1278.0826</v>
      </c>
      <c r="K77" s="229" t="n">
        <v>16909.059</v>
      </c>
      <c r="L77" s="229" t="n">
        <v>4968.2027</v>
      </c>
      <c r="M77" s="229" t="n">
        <v>234.75398</v>
      </c>
      <c r="N77" s="229" t="n">
        <v>3817.0746</v>
      </c>
      <c r="O77" s="229" t="n">
        <v>11966.215</v>
      </c>
      <c r="P77" s="229" t="n">
        <v>3239.669</v>
      </c>
      <c r="Q77" s="229" t="n">
        <v>941.63272</v>
      </c>
      <c r="R77" s="229" t="n">
        <v>4108.043</v>
      </c>
      <c r="S77" s="230" t="n">
        <v>270.075</v>
      </c>
      <c r="T77" s="236" t="n">
        <f aca="false">SUM(C77:S77)</f>
        <v>62344.47645</v>
      </c>
      <c r="U77" s="237" t="n">
        <f aca="false">(T77-T73)/T73</f>
        <v>-0.0193518163550041</v>
      </c>
    </row>
    <row r="78" customFormat="false" ht="12.75" hidden="false" customHeight="false" outlineLevel="0" collapsed="false">
      <c r="B78" s="231" t="str">
        <f aca="false">EXPV_RM!B78</f>
        <v>2013:1</v>
      </c>
      <c r="C78" s="232" t="n">
        <v>8203.08</v>
      </c>
      <c r="D78" s="232" t="n">
        <v>1719.0564</v>
      </c>
      <c r="E78" s="232" t="n">
        <v>895.92607</v>
      </c>
      <c r="F78" s="232" t="n">
        <v>293.84133</v>
      </c>
      <c r="G78" s="232" t="n">
        <v>1306.2288</v>
      </c>
      <c r="H78" s="232" t="n">
        <v>426.9118</v>
      </c>
      <c r="I78" s="232" t="n">
        <v>2554.6963</v>
      </c>
      <c r="J78" s="232" t="n">
        <v>1302.0636</v>
      </c>
      <c r="K78" s="232" t="n">
        <v>16768.244</v>
      </c>
      <c r="L78" s="232" t="n">
        <v>5152.0931</v>
      </c>
      <c r="M78" s="232" t="n">
        <v>261.43206</v>
      </c>
      <c r="N78" s="232" t="n">
        <v>3454.5046</v>
      </c>
      <c r="O78" s="232" t="n">
        <v>11883.723</v>
      </c>
      <c r="P78" s="232" t="n">
        <v>3084.9874</v>
      </c>
      <c r="Q78" s="232" t="n">
        <v>969.2503</v>
      </c>
      <c r="R78" s="232" t="n">
        <v>4184.7786</v>
      </c>
      <c r="S78" s="233" t="n">
        <v>257.94244</v>
      </c>
      <c r="T78" s="234" t="n">
        <f aca="false">SUM(C78:S78)</f>
        <v>62718.7598</v>
      </c>
      <c r="U78" s="235" t="n">
        <f aca="false">(T78-T74)/T74</f>
        <v>-0.07377163843155</v>
      </c>
    </row>
    <row r="79" customFormat="false" ht="12.75" hidden="false" customHeight="false" outlineLevel="0" collapsed="false">
      <c r="B79" s="223" t="str">
        <f aca="false">EXPV_RM!B79</f>
        <v>2013:2</v>
      </c>
      <c r="C79" s="224" t="n">
        <v>8076.9372</v>
      </c>
      <c r="D79" s="224" t="n">
        <v>1737.6179</v>
      </c>
      <c r="E79" s="224" t="n">
        <v>834.23232</v>
      </c>
      <c r="F79" s="224" t="n">
        <v>353.26455</v>
      </c>
      <c r="G79" s="224" t="n">
        <v>1174.3594</v>
      </c>
      <c r="H79" s="224" t="n">
        <v>404.37283</v>
      </c>
      <c r="I79" s="224" t="n">
        <v>2657.6762</v>
      </c>
      <c r="J79" s="224" t="n">
        <v>1364.6474</v>
      </c>
      <c r="K79" s="224" t="n">
        <v>16540.456</v>
      </c>
      <c r="L79" s="224" t="n">
        <v>4990.9576</v>
      </c>
      <c r="M79" s="224" t="n">
        <v>294.69341</v>
      </c>
      <c r="N79" s="224" t="n">
        <v>3615.9569</v>
      </c>
      <c r="O79" s="224" t="n">
        <v>12142.403</v>
      </c>
      <c r="P79" s="224" t="n">
        <v>3147.0938</v>
      </c>
      <c r="Q79" s="224" t="n">
        <v>929.70134</v>
      </c>
      <c r="R79" s="224" t="n">
        <v>3858.0902</v>
      </c>
      <c r="S79" s="226" t="n">
        <v>267.2673</v>
      </c>
      <c r="T79" s="221" t="n">
        <f aca="false">SUM(C79:S79)</f>
        <v>62389.72735</v>
      </c>
      <c r="U79" s="227" t="n">
        <f aca="false">(T79-T75)/T75</f>
        <v>-0.0311685721742974</v>
      </c>
    </row>
    <row r="80" customFormat="false" ht="12.75" hidden="false" customHeight="false" outlineLevel="0" collapsed="false">
      <c r="B80" s="223" t="str">
        <f aca="false">EXPV_RM!B80</f>
        <v>2013:3</v>
      </c>
      <c r="C80" s="224" t="n">
        <v>7753.8941</v>
      </c>
      <c r="D80" s="224" t="n">
        <v>1833.737</v>
      </c>
      <c r="E80" s="224" t="n">
        <v>908.6298</v>
      </c>
      <c r="F80" s="224" t="n">
        <v>470.28449</v>
      </c>
      <c r="G80" s="224" t="n">
        <v>1028.2855</v>
      </c>
      <c r="H80" s="224" t="n">
        <v>416.51168</v>
      </c>
      <c r="I80" s="224" t="n">
        <v>2874.7281</v>
      </c>
      <c r="J80" s="224" t="n">
        <v>1422.4521</v>
      </c>
      <c r="K80" s="224" t="n">
        <v>17317.933</v>
      </c>
      <c r="L80" s="224" t="n">
        <v>5377.1032</v>
      </c>
      <c r="M80" s="224" t="n">
        <v>277.56786</v>
      </c>
      <c r="N80" s="224" t="n">
        <v>3829.5604</v>
      </c>
      <c r="O80" s="224" t="n">
        <v>12085.325</v>
      </c>
      <c r="P80" s="224" t="n">
        <v>3154.8276</v>
      </c>
      <c r="Q80" s="224" t="n">
        <v>965.16974</v>
      </c>
      <c r="R80" s="224" t="n">
        <v>4219.0703</v>
      </c>
      <c r="S80" s="226" t="n">
        <v>263.59006</v>
      </c>
      <c r="T80" s="221" t="n">
        <f aca="false">SUM(C80:S80)</f>
        <v>64198.66993</v>
      </c>
      <c r="U80" s="227" t="n">
        <f aca="false">(T80-T76)/T76</f>
        <v>-0.0161487639536784</v>
      </c>
    </row>
    <row r="81" customFormat="false" ht="13.5" hidden="false" customHeight="false" outlineLevel="0" collapsed="false">
      <c r="B81" s="228" t="str">
        <f aca="false">EXPV_RM!B81</f>
        <v>2013:4</v>
      </c>
      <c r="C81" s="229" t="n">
        <v>7622.5538</v>
      </c>
      <c r="D81" s="229" t="n">
        <v>1818.3925</v>
      </c>
      <c r="E81" s="229" t="n">
        <v>871.7963</v>
      </c>
      <c r="F81" s="229" t="n">
        <v>278.12735</v>
      </c>
      <c r="G81" s="229" t="n">
        <v>852.32497</v>
      </c>
      <c r="H81" s="229" t="n">
        <v>454.68983</v>
      </c>
      <c r="I81" s="229" t="n">
        <v>2722.4881</v>
      </c>
      <c r="J81" s="229" t="n">
        <v>1376.8789</v>
      </c>
      <c r="K81" s="229" t="n">
        <v>17101.167</v>
      </c>
      <c r="L81" s="229" t="n">
        <v>5168.0349</v>
      </c>
      <c r="M81" s="229" t="n">
        <v>288.9739</v>
      </c>
      <c r="N81" s="229" t="n">
        <v>3755.0301</v>
      </c>
      <c r="O81" s="229" t="n">
        <v>11899.109</v>
      </c>
      <c r="P81" s="229" t="n">
        <v>3013.6812</v>
      </c>
      <c r="Q81" s="229" t="n">
        <v>1004.1761</v>
      </c>
      <c r="R81" s="229" t="n">
        <v>3960.2379</v>
      </c>
      <c r="S81" s="230" t="n">
        <v>281.2446</v>
      </c>
      <c r="T81" s="236" t="n">
        <f aca="false">SUM(C81:S81)</f>
        <v>62468.90645</v>
      </c>
      <c r="U81" s="237" t="n">
        <f aca="false">(T81-T77)/T77</f>
        <v>0.00199584641792249</v>
      </c>
    </row>
    <row r="82" customFormat="false" ht="12.75" hidden="false" customHeight="false" outlineLevel="0" collapsed="false">
      <c r="B82" s="231" t="str">
        <f aca="false">EXPT_TN!B82</f>
        <v>2014:1</v>
      </c>
      <c r="C82" s="232" t="n">
        <v>7634.5987</v>
      </c>
      <c r="D82" s="232" t="n">
        <v>1918.0875</v>
      </c>
      <c r="E82" s="232" t="n">
        <v>789.61035</v>
      </c>
      <c r="F82" s="232" t="n">
        <v>455.43628</v>
      </c>
      <c r="G82" s="232" t="n">
        <v>997.06277</v>
      </c>
      <c r="H82" s="232" t="n">
        <v>433.5192</v>
      </c>
      <c r="I82" s="232" t="n">
        <v>2917.3689</v>
      </c>
      <c r="J82" s="232" t="n">
        <v>1445.944</v>
      </c>
      <c r="K82" s="232" t="n">
        <v>17043.339</v>
      </c>
      <c r="L82" s="232" t="n">
        <v>5009.9348</v>
      </c>
      <c r="M82" s="232" t="n">
        <v>263.69311</v>
      </c>
      <c r="N82" s="232" t="n">
        <v>3785.1722</v>
      </c>
      <c r="O82" s="232" t="n">
        <v>11855.189</v>
      </c>
      <c r="P82" s="232" t="n">
        <v>2680.5344</v>
      </c>
      <c r="Q82" s="232" t="n">
        <v>1022.5821</v>
      </c>
      <c r="R82" s="232" t="n">
        <v>3900.1881</v>
      </c>
      <c r="S82" s="233" t="n">
        <v>277.81644</v>
      </c>
      <c r="T82" s="234" t="n">
        <f aca="false">SUM(C82:S82)</f>
        <v>62430.07685</v>
      </c>
      <c r="U82" s="235" t="n">
        <f aca="false">(T82-T78)/T78</f>
        <v>-0.00460281662010789</v>
      </c>
    </row>
    <row r="83" customFormat="false" ht="12.75" hidden="false" customHeight="false" outlineLevel="0" collapsed="false">
      <c r="B83" s="223" t="str">
        <f aca="false">EXPT_TN!B83</f>
        <v>2014:2</v>
      </c>
      <c r="C83" s="224" t="n">
        <v>7597.5676</v>
      </c>
      <c r="D83" s="224" t="n">
        <v>2073.6611</v>
      </c>
      <c r="E83" s="224" t="n">
        <v>799.96881</v>
      </c>
      <c r="F83" s="224" t="n">
        <v>249.49009</v>
      </c>
      <c r="G83" s="224" t="n">
        <v>855.03698</v>
      </c>
      <c r="H83" s="224" t="n">
        <v>459.73442</v>
      </c>
      <c r="I83" s="224" t="n">
        <v>2943.9776</v>
      </c>
      <c r="J83" s="224" t="n">
        <v>1469.3299</v>
      </c>
      <c r="K83" s="224" t="n">
        <v>17280.91</v>
      </c>
      <c r="L83" s="224" t="n">
        <v>5220.8032</v>
      </c>
      <c r="M83" s="224" t="n">
        <v>227.03896</v>
      </c>
      <c r="N83" s="224" t="n">
        <v>3667.7857</v>
      </c>
      <c r="O83" s="224" t="n">
        <v>12031.607</v>
      </c>
      <c r="P83" s="224" t="n">
        <v>3096.1201</v>
      </c>
      <c r="Q83" s="224" t="n">
        <v>1025.3381</v>
      </c>
      <c r="R83" s="224" t="n">
        <v>4007.3814</v>
      </c>
      <c r="S83" s="226" t="n">
        <v>275.19197</v>
      </c>
      <c r="T83" s="221" t="n">
        <f aca="false">SUM(C83:S83)</f>
        <v>63280.94293</v>
      </c>
      <c r="U83" s="227" t="n">
        <f aca="false">(T83-T79)/T79</f>
        <v>0.0142846525839163</v>
      </c>
    </row>
    <row r="84" customFormat="false" ht="12.75" hidden="false" customHeight="false" outlineLevel="0" collapsed="false">
      <c r="B84" s="223" t="str">
        <f aca="false">EXPT_TN!B84</f>
        <v>2014:3</v>
      </c>
      <c r="C84" s="224" t="n">
        <v>7250.1948</v>
      </c>
      <c r="D84" s="224" t="n">
        <v>2167.0358</v>
      </c>
      <c r="E84" s="224" t="n">
        <v>801.88407</v>
      </c>
      <c r="F84" s="224" t="n">
        <v>370.78209</v>
      </c>
      <c r="G84" s="224" t="n">
        <v>852.6902</v>
      </c>
      <c r="H84" s="224" t="n">
        <v>482.12988</v>
      </c>
      <c r="I84" s="224" t="n">
        <v>3014.864</v>
      </c>
      <c r="J84" s="224" t="n">
        <v>1541.6617</v>
      </c>
      <c r="K84" s="224" t="n">
        <v>18297.756</v>
      </c>
      <c r="L84" s="224" t="n">
        <v>5277.1133</v>
      </c>
      <c r="M84" s="224" t="n">
        <v>245.85418</v>
      </c>
      <c r="N84" s="224" t="n">
        <v>3746.6921</v>
      </c>
      <c r="O84" s="224" t="n">
        <v>13124.771</v>
      </c>
      <c r="P84" s="224" t="n">
        <v>3098.7378</v>
      </c>
      <c r="Q84" s="224" t="n">
        <v>1069.2521</v>
      </c>
      <c r="R84" s="224" t="n">
        <v>4340.9918</v>
      </c>
      <c r="S84" s="226" t="n">
        <v>279.27953</v>
      </c>
      <c r="T84" s="221" t="n">
        <f aca="false">SUM(C84:S84)</f>
        <v>65961.69035</v>
      </c>
      <c r="U84" s="227" t="n">
        <f aca="false">(T84-T80)/T80</f>
        <v>0.027461946204218</v>
      </c>
    </row>
    <row r="85" customFormat="false" ht="13.5" hidden="false" customHeight="false" outlineLevel="0" collapsed="false">
      <c r="B85" s="228" t="str">
        <f aca="false">EXPT_TN!B85</f>
        <v>2014:4</v>
      </c>
      <c r="C85" s="229" t="n">
        <v>7045.5827</v>
      </c>
      <c r="D85" s="229" t="n">
        <v>2210.9489</v>
      </c>
      <c r="E85" s="229" t="n">
        <v>817.19736</v>
      </c>
      <c r="F85" s="229" t="n">
        <v>351.81237</v>
      </c>
      <c r="G85" s="229" t="n">
        <v>762.82028</v>
      </c>
      <c r="H85" s="229" t="n">
        <v>454.81732</v>
      </c>
      <c r="I85" s="229" t="n">
        <v>3198.6983</v>
      </c>
      <c r="J85" s="229" t="n">
        <v>1638.6353</v>
      </c>
      <c r="K85" s="229" t="n">
        <v>18368.341</v>
      </c>
      <c r="L85" s="229" t="n">
        <v>5513.0575</v>
      </c>
      <c r="M85" s="229" t="n">
        <v>233.54023</v>
      </c>
      <c r="N85" s="229" t="n">
        <v>3377.7929</v>
      </c>
      <c r="O85" s="229" t="n">
        <v>13219.72</v>
      </c>
      <c r="P85" s="229" t="n">
        <v>2588.1702</v>
      </c>
      <c r="Q85" s="229" t="n">
        <v>1058.0912</v>
      </c>
      <c r="R85" s="229" t="n">
        <v>4211.2734</v>
      </c>
      <c r="S85" s="230" t="n">
        <v>290.04396</v>
      </c>
      <c r="T85" s="236" t="n">
        <f aca="false">SUM(C85:S85)</f>
        <v>65340.54292</v>
      </c>
      <c r="U85" s="237" t="n">
        <f aca="false">(T85-T81)/T81</f>
        <v>0.0459690529767552</v>
      </c>
    </row>
    <row r="86" customFormat="false" ht="12.75" hidden="false" customHeight="false" outlineLevel="0" collapsed="false">
      <c r="B86" s="231" t="str">
        <f aca="false">EXPT_TN!B86</f>
        <v>2015:1</v>
      </c>
      <c r="C86" s="232" t="n">
        <v>6648.4751</v>
      </c>
      <c r="D86" s="232" t="n">
        <v>2505.4961</v>
      </c>
      <c r="E86" s="232" t="n">
        <v>861.8287</v>
      </c>
      <c r="F86" s="232" t="n">
        <v>392.85539</v>
      </c>
      <c r="G86" s="232" t="n">
        <v>786.50922</v>
      </c>
      <c r="H86" s="232" t="n">
        <v>527.64156</v>
      </c>
      <c r="I86" s="232" t="n">
        <v>3408.2298</v>
      </c>
      <c r="J86" s="232" t="n">
        <v>1715.9521</v>
      </c>
      <c r="K86" s="232" t="n">
        <v>18678.865</v>
      </c>
      <c r="L86" s="232" t="n">
        <v>5760.068</v>
      </c>
      <c r="M86" s="232" t="n">
        <v>265.14456</v>
      </c>
      <c r="N86" s="232" t="n">
        <v>3886.7563</v>
      </c>
      <c r="O86" s="232" t="n">
        <v>13899.988</v>
      </c>
      <c r="P86" s="232" t="n">
        <v>2286.3811</v>
      </c>
      <c r="Q86" s="232" t="n">
        <v>1116.7511</v>
      </c>
      <c r="R86" s="232" t="n">
        <v>4091.733</v>
      </c>
      <c r="S86" s="233" t="n">
        <v>304.73342</v>
      </c>
      <c r="T86" s="234" t="n">
        <f aca="false">SUM(C86:S86)</f>
        <v>67137.40845</v>
      </c>
      <c r="U86" s="235" t="n">
        <f aca="false">(T86-T82)/T82</f>
        <v>0.0754016627483938</v>
      </c>
    </row>
    <row r="87" customFormat="false" ht="12.75" hidden="false" customHeight="false" outlineLevel="0" collapsed="false">
      <c r="B87" s="223" t="str">
        <f aca="false">EXPT_TN!B87</f>
        <v>2015:2</v>
      </c>
      <c r="C87" s="224" t="n">
        <v>6984.0052</v>
      </c>
      <c r="D87" s="224" t="n">
        <v>2555.9362</v>
      </c>
      <c r="E87" s="224" t="n">
        <v>861.22902</v>
      </c>
      <c r="F87" s="224" t="n">
        <v>304.68977</v>
      </c>
      <c r="G87" s="224" t="n">
        <v>807.84316</v>
      </c>
      <c r="H87" s="224" t="n">
        <v>512.76838</v>
      </c>
      <c r="I87" s="224" t="n">
        <v>3024.7236</v>
      </c>
      <c r="J87" s="224" t="n">
        <v>1638.7648</v>
      </c>
      <c r="K87" s="224" t="n">
        <v>19222.187</v>
      </c>
      <c r="L87" s="224" t="n">
        <v>6102.584</v>
      </c>
      <c r="M87" s="224" t="n">
        <v>270.66886</v>
      </c>
      <c r="N87" s="224" t="n">
        <v>3746.2109</v>
      </c>
      <c r="O87" s="224" t="n">
        <v>14243.676</v>
      </c>
      <c r="P87" s="224" t="n">
        <v>2219.8226</v>
      </c>
      <c r="Q87" s="224" t="n">
        <v>1169.6129</v>
      </c>
      <c r="R87" s="224" t="n">
        <v>4563.1776</v>
      </c>
      <c r="S87" s="226" t="n">
        <v>305.57333</v>
      </c>
      <c r="T87" s="221" t="n">
        <f aca="false">SUM(C87:S87)</f>
        <v>68533.47332</v>
      </c>
      <c r="U87" s="227" t="n">
        <f aca="false">(T87-T83)/T83</f>
        <v>0.0830033521436338</v>
      </c>
    </row>
    <row r="88" customFormat="false" ht="12.75" hidden="false" customHeight="false" outlineLevel="0" collapsed="false">
      <c r="B88" s="223" t="str">
        <f aca="false">EXPT_TN!B88</f>
        <v>2015:3</v>
      </c>
      <c r="C88" s="224" t="n">
        <v>6728.6773</v>
      </c>
      <c r="D88" s="224" t="n">
        <v>2685.2566</v>
      </c>
      <c r="E88" s="224" t="n">
        <v>874.20589</v>
      </c>
      <c r="F88" s="224" t="n">
        <v>433.94494</v>
      </c>
      <c r="G88" s="224" t="n">
        <v>728.13553</v>
      </c>
      <c r="H88" s="224" t="n">
        <v>535.75295</v>
      </c>
      <c r="I88" s="224" t="n">
        <v>3018.5433</v>
      </c>
      <c r="J88" s="224" t="n">
        <v>1776.644</v>
      </c>
      <c r="K88" s="224" t="n">
        <v>19817.091</v>
      </c>
      <c r="L88" s="224" t="n">
        <v>6204.8842</v>
      </c>
      <c r="M88" s="224" t="n">
        <v>265.67782</v>
      </c>
      <c r="N88" s="224" t="n">
        <v>3644.7231</v>
      </c>
      <c r="O88" s="224" t="n">
        <v>15010.19</v>
      </c>
      <c r="P88" s="224" t="n">
        <v>2349.05</v>
      </c>
      <c r="Q88" s="224" t="n">
        <v>1192.9203</v>
      </c>
      <c r="R88" s="224" t="n">
        <v>4463.2183</v>
      </c>
      <c r="S88" s="226" t="n">
        <v>311.36508</v>
      </c>
      <c r="T88" s="221" t="n">
        <f aca="false">SUM(C88:S88)</f>
        <v>70040.28031</v>
      </c>
      <c r="U88" s="227" t="n">
        <f aca="false">(T88-T84)/T84</f>
        <v>0.0618327083244615</v>
      </c>
    </row>
    <row r="89" customFormat="false" ht="13.5" hidden="false" customHeight="false" outlineLevel="0" collapsed="false">
      <c r="B89" s="223" t="str">
        <f aca="false">EXPT_TN!B89</f>
        <v>2015:4</v>
      </c>
      <c r="C89" s="224" t="n">
        <v>6364.0361</v>
      </c>
      <c r="D89" s="224" t="n">
        <v>2508.5577</v>
      </c>
      <c r="E89" s="224" t="n">
        <v>698.1096</v>
      </c>
      <c r="F89" s="224" t="n">
        <v>463.01938</v>
      </c>
      <c r="G89" s="224" t="n">
        <v>748.52556</v>
      </c>
      <c r="H89" s="224" t="n">
        <v>487.74498</v>
      </c>
      <c r="I89" s="224" t="n">
        <v>3182.1625</v>
      </c>
      <c r="J89" s="224" t="n">
        <v>1690.7339</v>
      </c>
      <c r="K89" s="224" t="n">
        <v>19326.795</v>
      </c>
      <c r="L89" s="224" t="n">
        <v>6073.6136</v>
      </c>
      <c r="M89" s="224" t="n">
        <v>264.72741</v>
      </c>
      <c r="N89" s="224" t="n">
        <v>3658.0426</v>
      </c>
      <c r="O89" s="224" t="n">
        <v>14727.861</v>
      </c>
      <c r="P89" s="224" t="n">
        <v>2138.6422</v>
      </c>
      <c r="Q89" s="224" t="n">
        <v>1154.5685</v>
      </c>
      <c r="R89" s="224" t="n">
        <v>4070.8543</v>
      </c>
      <c r="S89" s="226" t="n">
        <v>313.98036</v>
      </c>
      <c r="T89" s="221" t="n">
        <f aca="false">SUM(C89:S89)</f>
        <v>67871.97469</v>
      </c>
      <c r="U89" s="227" t="n">
        <f aca="false">(T89-T85)/T85</f>
        <v>0.0387421294172496</v>
      </c>
    </row>
    <row r="90" customFormat="false" ht="12.75" hidden="false" customHeight="false" outlineLevel="0" collapsed="false">
      <c r="B90" s="231" t="str">
        <f aca="false">EXPT_TN!B90</f>
        <v>2016:1</v>
      </c>
      <c r="C90" s="232" t="n">
        <v>6103.7337</v>
      </c>
      <c r="D90" s="232" t="n">
        <v>2711.3343</v>
      </c>
      <c r="E90" s="232" t="n">
        <v>709.11522</v>
      </c>
      <c r="F90" s="232" t="n">
        <v>351.39166</v>
      </c>
      <c r="G90" s="232" t="n">
        <v>758.5516</v>
      </c>
      <c r="H90" s="232" t="n">
        <v>471.6076</v>
      </c>
      <c r="I90" s="232" t="n">
        <v>3122.3252</v>
      </c>
      <c r="J90" s="232" t="n">
        <v>1686.8095</v>
      </c>
      <c r="K90" s="232" t="n">
        <v>19243.2</v>
      </c>
      <c r="L90" s="232" t="n">
        <v>5975.2658</v>
      </c>
      <c r="M90" s="232" t="n">
        <v>291.09647</v>
      </c>
      <c r="N90" s="232" t="n">
        <v>3834.9698</v>
      </c>
      <c r="O90" s="232" t="n">
        <v>14643.063</v>
      </c>
      <c r="P90" s="232" t="n">
        <v>1899.1821</v>
      </c>
      <c r="Q90" s="232" t="n">
        <v>1089.1655</v>
      </c>
      <c r="R90" s="232" t="n">
        <v>3806.0986</v>
      </c>
      <c r="S90" s="233" t="n">
        <v>309.5034</v>
      </c>
      <c r="T90" s="234" t="n">
        <f aca="false">SUM(C90:S90)</f>
        <v>67006.41345</v>
      </c>
      <c r="U90" s="235" t="n">
        <f aca="false">(T90-T86)/T86</f>
        <v>-0.00195114769879101</v>
      </c>
    </row>
    <row r="91" customFormat="false" ht="12.75" hidden="false" customHeight="false" outlineLevel="0" collapsed="false">
      <c r="B91" s="223" t="str">
        <f aca="false">EXPT_TN!B91</f>
        <v>2016:2</v>
      </c>
      <c r="C91" s="224" t="n">
        <v>6180.8313</v>
      </c>
      <c r="D91" s="224" t="n">
        <v>2650.5198</v>
      </c>
      <c r="E91" s="224" t="n">
        <v>775.59037</v>
      </c>
      <c r="F91" s="224" t="n">
        <v>318.71337</v>
      </c>
      <c r="G91" s="224" t="n">
        <v>773.76739</v>
      </c>
      <c r="H91" s="224" t="n">
        <v>425.08903</v>
      </c>
      <c r="I91" s="224" t="n">
        <v>3194.4019</v>
      </c>
      <c r="J91" s="224" t="n">
        <v>1719.7769</v>
      </c>
      <c r="K91" s="224" t="n">
        <v>19652.944</v>
      </c>
      <c r="L91" s="224" t="n">
        <v>6037.4794</v>
      </c>
      <c r="M91" s="224" t="n">
        <v>248.4485</v>
      </c>
      <c r="N91" s="224" t="n">
        <v>3917.5195</v>
      </c>
      <c r="O91" s="224" t="n">
        <v>14467.741</v>
      </c>
      <c r="P91" s="224" t="n">
        <v>2063.0188</v>
      </c>
      <c r="Q91" s="224" t="n">
        <v>1197.7624</v>
      </c>
      <c r="R91" s="224" t="n">
        <v>4019.1469</v>
      </c>
      <c r="S91" s="226" t="n">
        <v>327.24692</v>
      </c>
      <c r="T91" s="221" t="n">
        <f aca="false">SUM(C91:S91)</f>
        <v>67969.99748</v>
      </c>
      <c r="U91" s="227" t="n">
        <f aca="false">(T91-T87)/T87</f>
        <v>-0.00822190694128363</v>
      </c>
    </row>
    <row r="92" customFormat="false" ht="12.75" hidden="false" customHeight="false" outlineLevel="0" collapsed="false">
      <c r="B92" s="223" t="str">
        <f aca="false">EXPT_TN!B92</f>
        <v>2016:3</v>
      </c>
      <c r="C92" s="224" t="n">
        <v>6428.8101</v>
      </c>
      <c r="D92" s="224" t="n">
        <v>2653.2595</v>
      </c>
      <c r="E92" s="224" t="n">
        <v>784.2663</v>
      </c>
      <c r="F92" s="224" t="n">
        <v>380.395</v>
      </c>
      <c r="G92" s="224" t="n">
        <v>872.14046</v>
      </c>
      <c r="H92" s="224" t="n">
        <v>437.42795</v>
      </c>
      <c r="I92" s="224" t="n">
        <v>3120.8858</v>
      </c>
      <c r="J92" s="224" t="n">
        <v>1868.433</v>
      </c>
      <c r="K92" s="224" t="n">
        <v>19473.634</v>
      </c>
      <c r="L92" s="224" t="n">
        <v>5836.192</v>
      </c>
      <c r="M92" s="224" t="n">
        <v>260.16423</v>
      </c>
      <c r="N92" s="224" t="n">
        <v>3874.5225</v>
      </c>
      <c r="O92" s="224" t="n">
        <v>14886.75</v>
      </c>
      <c r="P92" s="224" t="n">
        <v>2116.4036</v>
      </c>
      <c r="Q92" s="224" t="n">
        <v>1090.1008</v>
      </c>
      <c r="R92" s="224" t="n">
        <v>3949.9752</v>
      </c>
      <c r="S92" s="226" t="n">
        <v>314.6373</v>
      </c>
      <c r="T92" s="221" t="n">
        <f aca="false">SUM(C92:S92)</f>
        <v>68347.99774</v>
      </c>
      <c r="U92" s="227" t="n">
        <f aca="false">(T92-T88)/T88</f>
        <v>-0.0241615619256507</v>
      </c>
    </row>
    <row r="93" customFormat="false" ht="12.75" hidden="false" customHeight="false" outlineLevel="0" collapsed="false">
      <c r="B93" s="223" t="str">
        <f aca="false">EXPT_TN!B93</f>
        <v>2016:4</v>
      </c>
      <c r="C93" s="224" t="n">
        <v>6616.9469</v>
      </c>
      <c r="D93" s="224" t="n">
        <v>2627.6501</v>
      </c>
      <c r="E93" s="224" t="n">
        <v>875.55885</v>
      </c>
      <c r="F93" s="224" t="n">
        <v>414.23245</v>
      </c>
      <c r="G93" s="224" t="n">
        <v>977.10308</v>
      </c>
      <c r="H93" s="224" t="n">
        <v>426.47161</v>
      </c>
      <c r="I93" s="224" t="n">
        <v>3302.2056</v>
      </c>
      <c r="J93" s="224" t="n">
        <v>1864.3907</v>
      </c>
      <c r="K93" s="224" t="n">
        <v>19765.19</v>
      </c>
      <c r="L93" s="224" t="n">
        <v>6023.6125</v>
      </c>
      <c r="M93" s="224" t="n">
        <v>281.76974</v>
      </c>
      <c r="N93" s="224" t="n">
        <v>3894.7767</v>
      </c>
      <c r="O93" s="224" t="n">
        <v>14835.475</v>
      </c>
      <c r="P93" s="224" t="n">
        <v>2268.548</v>
      </c>
      <c r="Q93" s="224" t="n">
        <v>1100.3481</v>
      </c>
      <c r="R93" s="224" t="n">
        <v>4121.4581</v>
      </c>
      <c r="S93" s="226" t="n">
        <v>306.88743</v>
      </c>
      <c r="T93" s="221" t="n">
        <f aca="false">SUM(C93:S93)</f>
        <v>69702.62486</v>
      </c>
      <c r="U93" s="227" t="n">
        <f aca="false">(T93-T89)/T89</f>
        <v>0.0269721070937064</v>
      </c>
    </row>
    <row r="95" customFormat="false" ht="13.5" hidden="false" customHeight="false" outlineLevel="0" collapsed="false"/>
    <row r="96" customFormat="false" ht="12.75" hidden="false" customHeight="false" outlineLevel="0" collapsed="false">
      <c r="B96" s="231" t="str">
        <f aca="false">EXPT_TN!B96</f>
        <v>2017:1</v>
      </c>
      <c r="C96" s="232" t="n">
        <v>7027.9788</v>
      </c>
      <c r="D96" s="232" t="n">
        <v>2683.1949</v>
      </c>
      <c r="E96" s="232" t="n">
        <v>1050.3584</v>
      </c>
      <c r="F96" s="232" t="n">
        <v>409.96904</v>
      </c>
      <c r="G96" s="232" t="n">
        <v>1301.561</v>
      </c>
      <c r="H96" s="232" t="n">
        <v>476.12292</v>
      </c>
      <c r="I96" s="232" t="n">
        <v>3294.5371</v>
      </c>
      <c r="J96" s="232" t="n">
        <v>1989.2432</v>
      </c>
      <c r="K96" s="232" t="n">
        <v>20776.256</v>
      </c>
      <c r="L96" s="232" t="n">
        <v>6434.2611</v>
      </c>
      <c r="M96" s="232" t="n">
        <v>294.12679</v>
      </c>
      <c r="N96" s="232" t="n">
        <v>4657.8378</v>
      </c>
      <c r="O96" s="232" t="n">
        <v>14910.396</v>
      </c>
      <c r="P96" s="232" t="n">
        <v>2417.3742</v>
      </c>
      <c r="Q96" s="232" t="n">
        <v>1190.257</v>
      </c>
      <c r="R96" s="232" t="n">
        <v>4485.3576</v>
      </c>
      <c r="S96" s="233" t="n">
        <v>319.43213</v>
      </c>
      <c r="T96" s="234" t="n">
        <f aca="false">SUM(C96:S96)</f>
        <v>73718.26398</v>
      </c>
      <c r="U96" s="235" t="n">
        <f aca="false">(T96-T90)/T90</f>
        <v>0.100167285255588</v>
      </c>
    </row>
    <row r="97" customFormat="false" ht="12.75" hidden="false" customHeight="false" outlineLevel="0" collapsed="false">
      <c r="B97" s="223" t="str">
        <f aca="false">EXPT_TN!B97</f>
        <v>2017:2</v>
      </c>
      <c r="C97" s="224" t="n">
        <v>6337.7057</v>
      </c>
      <c r="D97" s="224" t="n">
        <v>2590.2822</v>
      </c>
      <c r="E97" s="224" t="n">
        <v>1053.1204</v>
      </c>
      <c r="F97" s="224" t="n">
        <v>404.2615</v>
      </c>
      <c r="G97" s="224" t="n">
        <v>963.93801</v>
      </c>
      <c r="H97" s="224" t="n">
        <v>451.45754</v>
      </c>
      <c r="I97" s="224" t="n">
        <v>3253.3542</v>
      </c>
      <c r="J97" s="224" t="n">
        <v>2015.82</v>
      </c>
      <c r="K97" s="224" t="n">
        <v>20549.083</v>
      </c>
      <c r="L97" s="224" t="n">
        <v>6303.1514</v>
      </c>
      <c r="M97" s="224" t="n">
        <v>294.02645</v>
      </c>
      <c r="N97" s="224" t="n">
        <v>3993.9392</v>
      </c>
      <c r="O97" s="224" t="n">
        <v>15374.858</v>
      </c>
      <c r="P97" s="224" t="n">
        <v>2124.1549</v>
      </c>
      <c r="Q97" s="224" t="n">
        <v>1111.3228</v>
      </c>
      <c r="R97" s="224" t="n">
        <v>4312.243</v>
      </c>
      <c r="S97" s="226" t="n">
        <v>328.058</v>
      </c>
      <c r="T97" s="221" t="n">
        <f aca="false">SUM(C97:S97)</f>
        <v>71460.7763</v>
      </c>
      <c r="U97" s="227" t="n">
        <f aca="false">(T97-T91)/T91</f>
        <v>0.051357642333695</v>
      </c>
    </row>
    <row r="98" customFormat="false" ht="12.75" hidden="false" customHeight="false" outlineLevel="0" collapsed="false">
      <c r="B98" s="223" t="str">
        <f aca="false">EXPT_TN!B98</f>
        <v>2017:3</v>
      </c>
      <c r="C98" s="224" t="n">
        <v>6953.255</v>
      </c>
      <c r="D98" s="224" t="n">
        <v>2723.7967</v>
      </c>
      <c r="E98" s="224" t="n">
        <v>1007.1396</v>
      </c>
      <c r="F98" s="224" t="n">
        <v>507.73679</v>
      </c>
      <c r="G98" s="224" t="n">
        <v>895.29922</v>
      </c>
      <c r="H98" s="224" t="n">
        <v>487.14937</v>
      </c>
      <c r="I98" s="224" t="n">
        <v>3244.4993</v>
      </c>
      <c r="J98" s="224" t="n">
        <v>2296.5943</v>
      </c>
      <c r="K98" s="224" t="n">
        <v>20626.629</v>
      </c>
      <c r="L98" s="224" t="n">
        <v>6448.6239</v>
      </c>
      <c r="M98" s="224" t="n">
        <v>293.63784</v>
      </c>
      <c r="N98" s="224" t="n">
        <v>4220.2625</v>
      </c>
      <c r="O98" s="224" t="n">
        <v>15081.64</v>
      </c>
      <c r="P98" s="224" t="n">
        <v>2313.8702</v>
      </c>
      <c r="Q98" s="224" t="n">
        <v>1029.2634</v>
      </c>
      <c r="R98" s="224" t="n">
        <v>4427.9245</v>
      </c>
      <c r="S98" s="226" t="n">
        <v>340.04104</v>
      </c>
      <c r="T98" s="221" t="n">
        <f aca="false">SUM(C98:S98)</f>
        <v>72897.36266</v>
      </c>
      <c r="U98" s="227" t="n">
        <f aca="false">(T98-T92)/T92</f>
        <v>0.0665617877689125</v>
      </c>
    </row>
    <row r="99" customFormat="false" ht="13.5" hidden="false" customHeight="false" outlineLevel="0" collapsed="false">
      <c r="B99" s="228" t="str">
        <f aca="false">EXPT_TN!B99</f>
        <v>2017:4</v>
      </c>
      <c r="C99" s="229" t="n">
        <v>7491.6456</v>
      </c>
      <c r="D99" s="229" t="n">
        <v>2778.8384</v>
      </c>
      <c r="E99" s="229" t="n">
        <v>949.49188</v>
      </c>
      <c r="F99" s="229" t="n">
        <v>402.11508</v>
      </c>
      <c r="G99" s="229" t="n">
        <v>990.81506</v>
      </c>
      <c r="H99" s="229" t="n">
        <v>524.6468</v>
      </c>
      <c r="I99" s="229" t="n">
        <v>3451.4765</v>
      </c>
      <c r="J99" s="229" t="n">
        <v>2381.6864</v>
      </c>
      <c r="K99" s="229" t="n">
        <v>21442.092</v>
      </c>
      <c r="L99" s="229" t="n">
        <v>6603.3203</v>
      </c>
      <c r="M99" s="229" t="n">
        <v>308.16155</v>
      </c>
      <c r="N99" s="229" t="n">
        <v>4522.3717</v>
      </c>
      <c r="O99" s="229" t="n">
        <v>14947.868</v>
      </c>
      <c r="P99" s="229" t="n">
        <v>2377.8526</v>
      </c>
      <c r="Q99" s="229" t="n">
        <v>1135.4751</v>
      </c>
      <c r="R99" s="229" t="n">
        <v>4758.1969</v>
      </c>
      <c r="S99" s="230" t="n">
        <v>342.93761</v>
      </c>
      <c r="T99" s="236" t="n">
        <f aca="false">SUM(C99:S99)</f>
        <v>75408.99148</v>
      </c>
      <c r="U99" s="237" t="n">
        <f aca="false">(T99-T93)/T93</f>
        <v>0.081867313196044</v>
      </c>
    </row>
    <row r="100" customFormat="false" ht="12.75" hidden="false" customHeight="false" outlineLevel="0" collapsed="false">
      <c r="B100" s="238" t="str">
        <f aca="false">EXPT_TN!B100</f>
        <v>2018:1</v>
      </c>
      <c r="C100" s="239" t="n">
        <v>7779.7921</v>
      </c>
      <c r="D100" s="239" t="n">
        <v>2823.7807</v>
      </c>
      <c r="E100" s="239" t="n">
        <v>1024.7989</v>
      </c>
      <c r="F100" s="239" t="n">
        <v>398.94172</v>
      </c>
      <c r="G100" s="239" t="n">
        <v>948.24856</v>
      </c>
      <c r="H100" s="239" t="n">
        <v>530.15974</v>
      </c>
      <c r="I100" s="239" t="n">
        <v>3310.2918</v>
      </c>
      <c r="J100" s="239" t="n">
        <v>2311.2309</v>
      </c>
      <c r="K100" s="239" t="n">
        <v>22234.101</v>
      </c>
      <c r="L100" s="239" t="n">
        <v>6869.9413</v>
      </c>
      <c r="M100" s="239" t="n">
        <v>340.43811</v>
      </c>
      <c r="N100" s="239" t="n">
        <v>4496.2903</v>
      </c>
      <c r="O100" s="239" t="n">
        <v>15172.546</v>
      </c>
      <c r="P100" s="239" t="n">
        <v>2547.2619</v>
      </c>
      <c r="Q100" s="239" t="n">
        <v>1215.9407</v>
      </c>
      <c r="R100" s="239" t="n">
        <v>5096.1137</v>
      </c>
      <c r="S100" s="240" t="n">
        <v>356.98879</v>
      </c>
      <c r="T100" s="241" t="n">
        <f aca="false">SUM(C100:S100)</f>
        <v>77456.86622</v>
      </c>
      <c r="U100" s="242" t="n">
        <f aca="false">(T100-T96)/T96</f>
        <v>0.050714735238669</v>
      </c>
    </row>
    <row r="101" customFormat="false" ht="12.75" hidden="false" customHeight="false" outlineLevel="0" collapsed="false">
      <c r="B101" s="238" t="str">
        <f aca="false">EXPT_TN!B101</f>
        <v>2018:2</v>
      </c>
      <c r="C101" s="239" t="n">
        <v>8223.9815</v>
      </c>
      <c r="D101" s="239" t="n">
        <v>2942.4497</v>
      </c>
      <c r="E101" s="239" t="n">
        <v>1112.1682</v>
      </c>
      <c r="F101" s="239" t="n">
        <v>441.57313</v>
      </c>
      <c r="G101" s="239" t="n">
        <v>1012.5149</v>
      </c>
      <c r="H101" s="239" t="n">
        <v>554.30978</v>
      </c>
      <c r="I101" s="239" t="n">
        <v>3553.6899</v>
      </c>
      <c r="J101" s="239" t="n">
        <v>2275.9558</v>
      </c>
      <c r="K101" s="239" t="n">
        <v>22767.472</v>
      </c>
      <c r="L101" s="239" t="n">
        <v>6928.1965</v>
      </c>
      <c r="M101" s="239" t="n">
        <v>350.91484</v>
      </c>
      <c r="N101" s="239" t="n">
        <v>4866.7416</v>
      </c>
      <c r="O101" s="239" t="n">
        <v>15413.997</v>
      </c>
      <c r="P101" s="239" t="n">
        <v>2517.062</v>
      </c>
      <c r="Q101" s="239" t="n">
        <v>1342.9557</v>
      </c>
      <c r="R101" s="239" t="n">
        <v>5045.3816</v>
      </c>
      <c r="S101" s="240" t="n">
        <v>370.99265</v>
      </c>
      <c r="T101" s="241" t="n">
        <f aca="false">SUM(C101:S101)</f>
        <v>79720.3568</v>
      </c>
      <c r="U101" s="242" t="n">
        <f aca="false">(T101-T97)/T97</f>
        <v>0.115582014745059</v>
      </c>
    </row>
    <row r="102" customFormat="false" ht="12.75" hidden="false" customHeight="false" outlineLevel="0" collapsed="false">
      <c r="B102" s="238" t="str">
        <f aca="false">EXPT_TN!B102</f>
        <v>2018:3</v>
      </c>
      <c r="C102" s="239" t="n">
        <v>7907.476</v>
      </c>
      <c r="D102" s="239" t="n">
        <v>2890.0502</v>
      </c>
      <c r="E102" s="239" t="n">
        <v>1145.9808</v>
      </c>
      <c r="F102" s="239" t="n">
        <v>493.27477</v>
      </c>
      <c r="G102" s="239" t="n">
        <v>1088.4082</v>
      </c>
      <c r="H102" s="239" t="n">
        <v>546.94127</v>
      </c>
      <c r="I102" s="239" t="n">
        <v>3434.4768</v>
      </c>
      <c r="J102" s="239" t="n">
        <v>2477.4499</v>
      </c>
      <c r="K102" s="239" t="n">
        <v>22594.056</v>
      </c>
      <c r="L102" s="239" t="n">
        <v>6914.2712</v>
      </c>
      <c r="M102" s="239" t="n">
        <v>329.145</v>
      </c>
      <c r="N102" s="239" t="n">
        <v>4681.981</v>
      </c>
      <c r="O102" s="239" t="n">
        <v>15337.317</v>
      </c>
      <c r="P102" s="239" t="n">
        <v>2852.1423</v>
      </c>
      <c r="Q102" s="239" t="n">
        <v>1211.9503</v>
      </c>
      <c r="R102" s="239" t="n">
        <v>5246.9174</v>
      </c>
      <c r="S102" s="240" t="n">
        <v>363.48816</v>
      </c>
      <c r="T102" s="241" t="n">
        <f aca="false">SUM(C102:S102)</f>
        <v>79515.3263</v>
      </c>
      <c r="U102" s="242" t="n">
        <f aca="false">(T102-T98)/T98</f>
        <v>0.0907846786017046</v>
      </c>
    </row>
    <row r="103" customFormat="false" ht="13.5" hidden="false" customHeight="false" outlineLevel="0" collapsed="false">
      <c r="B103" s="228" t="str">
        <f aca="false">EXPT_TN!B103</f>
        <v>2018:4</v>
      </c>
      <c r="C103" s="229" t="n">
        <v>8528.3118</v>
      </c>
      <c r="D103" s="229" t="n">
        <v>2996.4285</v>
      </c>
      <c r="E103" s="229" t="n">
        <v>1199.8095</v>
      </c>
      <c r="F103" s="229" t="n">
        <v>420.62106</v>
      </c>
      <c r="G103" s="229" t="n">
        <v>1004.7706</v>
      </c>
      <c r="H103" s="229" t="n">
        <v>547.70933</v>
      </c>
      <c r="I103" s="229" t="n">
        <v>3038.3713</v>
      </c>
      <c r="J103" s="229" t="n">
        <v>2408.9198</v>
      </c>
      <c r="K103" s="229" t="n">
        <v>23366.652</v>
      </c>
      <c r="L103" s="229" t="n">
        <v>7080.1697</v>
      </c>
      <c r="M103" s="229" t="n">
        <v>280.92024</v>
      </c>
      <c r="N103" s="229" t="n">
        <v>4740.4733</v>
      </c>
      <c r="O103" s="229" t="n">
        <v>15736.724</v>
      </c>
      <c r="P103" s="229" t="n">
        <v>2940.8144</v>
      </c>
      <c r="Q103" s="229" t="n">
        <v>1127.8869</v>
      </c>
      <c r="R103" s="229" t="n">
        <v>5282.7392</v>
      </c>
      <c r="S103" s="230" t="n">
        <v>359.42915</v>
      </c>
      <c r="T103" s="236" t="n">
        <f aca="false">SUM(C103:S103)</f>
        <v>81060.75078</v>
      </c>
      <c r="U103" s="237" t="n">
        <f aca="false">(T103-T99)/T99</f>
        <v>0.0749480823052638</v>
      </c>
    </row>
    <row r="104" customFormat="false" ht="12.75" hidden="false" customHeight="false" outlineLevel="0" collapsed="false">
      <c r="B104" s="238" t="str">
        <f aca="false">EXPT_TN!B104</f>
        <v>2019:1</v>
      </c>
      <c r="C104" s="239" t="n">
        <v>8251.4292</v>
      </c>
      <c r="D104" s="239" t="n">
        <v>2852.1689</v>
      </c>
      <c r="E104" s="239" t="n">
        <v>976.23019</v>
      </c>
      <c r="F104" s="239" t="n">
        <v>441.63487</v>
      </c>
      <c r="G104" s="239" t="n">
        <v>876.90657</v>
      </c>
      <c r="H104" s="239" t="n">
        <v>539.10749</v>
      </c>
      <c r="I104" s="239" t="n">
        <v>3144.8786</v>
      </c>
      <c r="J104" s="239" t="n">
        <v>2053.1095</v>
      </c>
      <c r="K104" s="239" t="n">
        <v>23803.345</v>
      </c>
      <c r="L104" s="239" t="n">
        <v>7073.2662</v>
      </c>
      <c r="M104" s="239" t="n">
        <v>308.23845</v>
      </c>
      <c r="N104" s="239" t="n">
        <v>5166.8189</v>
      </c>
      <c r="O104" s="239" t="n">
        <v>15689.86</v>
      </c>
      <c r="P104" s="239" t="n">
        <v>2895.0028</v>
      </c>
      <c r="Q104" s="239" t="n">
        <v>1213.4867</v>
      </c>
      <c r="R104" s="239" t="n">
        <v>5430.0133</v>
      </c>
      <c r="S104" s="240" t="n">
        <v>366.3926</v>
      </c>
      <c r="T104" s="241" t="n">
        <f aca="false">SUM(C104:S104)</f>
        <v>81081.88927</v>
      </c>
      <c r="U104" s="242" t="n">
        <f aca="false">(T104-T100)/T100</f>
        <v>0.0468005385049257</v>
      </c>
    </row>
    <row r="105" customFormat="false" ht="12.75" hidden="false" customHeight="false" outlineLevel="0" collapsed="false">
      <c r="B105" s="110" t="s">
        <v>280</v>
      </c>
    </row>
  </sheetData>
  <mergeCells count="4">
    <mergeCell ref="I1:J2"/>
    <mergeCell ref="L1:M1"/>
    <mergeCell ref="AA1:AB1"/>
    <mergeCell ref="AD1:AE2"/>
  </mergeCells>
  <hyperlinks>
    <hyperlink ref="I1" location="Indice!A1" display="Índice"/>
    <hyperlink ref="AD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B1:AP104"/>
  <sheetViews>
    <sheetView showFormulas="false" showGridLines="false" showRowColHeaders="false" showZeros="true" rightToLeft="false" tabSelected="false" showOutlineSymbols="true" defaultGridColor="true" view="normal" topLeftCell="A76" colorId="64" zoomScale="100" zoomScaleNormal="100" zoomScalePageLayoutView="100" workbookViewId="0">
      <selection pane="topLeft" activeCell="E101" activeCellId="0" sqref="E101"/>
    </sheetView>
  </sheetViews>
  <sheetFormatPr defaultRowHeight="12.75" zeroHeight="false" outlineLevelRow="0" outlineLevelCol="0"/>
  <cols>
    <col collapsed="false" customWidth="true" hidden="false" outlineLevel="0" max="1" min="1" style="0" width="5.84"/>
    <col collapsed="false" customWidth="true" hidden="false" outlineLevel="0" max="19" min="2" style="0" width="11.04"/>
    <col collapsed="false" customWidth="true" hidden="false" outlineLevel="0" max="20" min="20" style="0" width="16.97"/>
    <col collapsed="false" customWidth="true" hidden="false" outlineLevel="0" max="21" min="21" style="0" width="16.54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2" t="s">
        <v>274</v>
      </c>
      <c r="C1" s="28"/>
      <c r="D1" s="28"/>
      <c r="E1" s="28"/>
      <c r="I1" s="133" t="s">
        <v>0</v>
      </c>
      <c r="J1" s="133"/>
      <c r="L1" s="134" t="s">
        <v>113</v>
      </c>
      <c r="M1" s="134"/>
      <c r="X1" s="132" t="s">
        <v>275</v>
      </c>
      <c r="AB1" s="134" t="s">
        <v>113</v>
      </c>
      <c r="AC1" s="134"/>
      <c r="AE1" s="133" t="s">
        <v>0</v>
      </c>
      <c r="AF1" s="133"/>
    </row>
    <row r="2" customFormat="false" ht="15.75" hidden="false" customHeight="true" outlineLevel="0" collapsed="false">
      <c r="B2" s="22" t="s">
        <v>283</v>
      </c>
      <c r="C2" s="22"/>
      <c r="D2" s="22"/>
      <c r="E2" s="22"/>
      <c r="I2" s="133"/>
      <c r="J2" s="133"/>
      <c r="X2" s="211" t="s">
        <v>283</v>
      </c>
      <c r="AE2" s="133"/>
      <c r="AF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D3" s="22"/>
      <c r="X3" s="22" t="str">
        <f aca="false">EXPT_VL!$P$3</f>
        <v>Periodo:1995:1-2019:1</v>
      </c>
    </row>
    <row r="4" customFormat="false" ht="13.5" hidden="false" customHeight="false" outlineLevel="0" collapsed="false">
      <c r="B4" s="22" t="s">
        <v>37</v>
      </c>
      <c r="X4" s="22" t="s">
        <v>37</v>
      </c>
    </row>
    <row r="5" customFormat="false" ht="26.25" hidden="false" customHeight="true" outlineLevel="0" collapsed="false">
      <c r="B5" s="212" t="s">
        <v>122</v>
      </c>
      <c r="C5" s="213" t="s">
        <v>39</v>
      </c>
      <c r="D5" s="213" t="s">
        <v>59</v>
      </c>
      <c r="E5" s="213" t="s">
        <v>278</v>
      </c>
      <c r="F5" s="213" t="s">
        <v>61</v>
      </c>
      <c r="G5" s="213" t="s">
        <v>63</v>
      </c>
      <c r="H5" s="213" t="s">
        <v>64</v>
      </c>
      <c r="I5" s="213" t="s">
        <v>65</v>
      </c>
      <c r="J5" s="213" t="s">
        <v>108</v>
      </c>
      <c r="K5" s="213" t="s">
        <v>67</v>
      </c>
      <c r="L5" s="213" t="s">
        <v>68</v>
      </c>
      <c r="M5" s="213" t="s">
        <v>69</v>
      </c>
      <c r="N5" s="213" t="s">
        <v>70</v>
      </c>
      <c r="O5" s="213" t="s">
        <v>71</v>
      </c>
      <c r="P5" s="213" t="s">
        <v>72</v>
      </c>
      <c r="Q5" s="213" t="s">
        <v>74</v>
      </c>
      <c r="R5" s="213" t="s">
        <v>75</v>
      </c>
      <c r="S5" s="214" t="s">
        <v>104</v>
      </c>
      <c r="T5" s="215" t="s">
        <v>284</v>
      </c>
      <c r="U5" s="216" t="s">
        <v>125</v>
      </c>
      <c r="X5" s="217" t="s">
        <v>126</v>
      </c>
      <c r="Y5" s="213" t="s">
        <v>39</v>
      </c>
      <c r="Z5" s="213" t="s">
        <v>59</v>
      </c>
      <c r="AA5" s="213" t="s">
        <v>278</v>
      </c>
      <c r="AB5" s="213" t="s">
        <v>61</v>
      </c>
      <c r="AC5" s="213" t="s">
        <v>63</v>
      </c>
      <c r="AD5" s="213" t="s">
        <v>64</v>
      </c>
      <c r="AE5" s="213" t="s">
        <v>65</v>
      </c>
      <c r="AF5" s="213" t="s">
        <v>108</v>
      </c>
      <c r="AG5" s="213" t="s">
        <v>67</v>
      </c>
      <c r="AH5" s="213" t="s">
        <v>68</v>
      </c>
      <c r="AI5" s="213" t="s">
        <v>69</v>
      </c>
      <c r="AJ5" s="213" t="s">
        <v>70</v>
      </c>
      <c r="AK5" s="213" t="s">
        <v>71</v>
      </c>
      <c r="AL5" s="213" t="s">
        <v>72</v>
      </c>
      <c r="AM5" s="213" t="s">
        <v>74</v>
      </c>
      <c r="AN5" s="213" t="s">
        <v>75</v>
      </c>
      <c r="AO5" s="214" t="s">
        <v>104</v>
      </c>
      <c r="AP5" s="216" t="s">
        <v>127</v>
      </c>
    </row>
    <row r="6" customFormat="false" ht="13.5" hidden="false" customHeight="false" outlineLevel="0" collapsed="false">
      <c r="B6" s="218" t="s">
        <v>128</v>
      </c>
      <c r="C6" s="219" t="n">
        <v>4393.5333</v>
      </c>
      <c r="D6" s="219" t="n">
        <v>344.04248</v>
      </c>
      <c r="E6" s="219" t="n">
        <v>589.14347</v>
      </c>
      <c r="F6" s="219" t="n">
        <v>102.94567</v>
      </c>
      <c r="G6" s="219" t="n">
        <v>434.08279</v>
      </c>
      <c r="H6" s="219" t="n">
        <v>272.11348</v>
      </c>
      <c r="I6" s="219" t="n">
        <v>545.92903</v>
      </c>
      <c r="J6" s="219" t="n">
        <v>255.43577</v>
      </c>
      <c r="K6" s="219" t="n">
        <v>3678.7509</v>
      </c>
      <c r="L6" s="219" t="n">
        <v>2745.6166</v>
      </c>
      <c r="M6" s="219" t="n">
        <v>123.33835</v>
      </c>
      <c r="N6" s="219" t="n">
        <v>1275.5988</v>
      </c>
      <c r="O6" s="219" t="n">
        <v>1046.6734</v>
      </c>
      <c r="P6" s="219" t="n">
        <v>863.16648</v>
      </c>
      <c r="Q6" s="219" t="n">
        <v>292.43593</v>
      </c>
      <c r="R6" s="219" t="n">
        <v>1972.7137</v>
      </c>
      <c r="S6" s="220" t="n">
        <v>66.336809</v>
      </c>
      <c r="T6" s="221" t="n">
        <f aca="false">SUM(C6:S6)</f>
        <v>19001.856959</v>
      </c>
      <c r="U6" s="222"/>
      <c r="X6" s="223" t="n">
        <v>1995</v>
      </c>
      <c r="Y6" s="224" t="n">
        <f aca="false">SUM(C6:C9)</f>
        <v>16201.8632</v>
      </c>
      <c r="Z6" s="224" t="n">
        <f aca="false">SUM(D6:D9)</f>
        <v>1432.48721</v>
      </c>
      <c r="AA6" s="224" t="n">
        <f aca="false">SUM(E6:E9)</f>
        <v>2292.27873</v>
      </c>
      <c r="AB6" s="224" t="n">
        <f aca="false">SUM(F6:F9)</f>
        <v>434.64107</v>
      </c>
      <c r="AC6" s="224" t="n">
        <f aca="false">SUM(G6:G9)</f>
        <v>1630.61895</v>
      </c>
      <c r="AD6" s="224" t="n">
        <f aca="false">SUM(H6:H9)</f>
        <v>1224.11029</v>
      </c>
      <c r="AE6" s="224" t="n">
        <f aca="false">SUM(I6:I9)</f>
        <v>1944.40487</v>
      </c>
      <c r="AF6" s="224" t="n">
        <f aca="false">SUM(J6:J9)</f>
        <v>975.64173</v>
      </c>
      <c r="AG6" s="224" t="n">
        <f aca="false">SUM(K6:K9)</f>
        <v>14145.719</v>
      </c>
      <c r="AH6" s="224" t="n">
        <f aca="false">SUM(L6:L9)</f>
        <v>10767.6009</v>
      </c>
      <c r="AI6" s="224" t="n">
        <f aca="false">SUM(M6:M9)</f>
        <v>385.583286</v>
      </c>
      <c r="AJ6" s="224" t="n">
        <f aca="false">SUM(N6:N9)</f>
        <v>5268.564</v>
      </c>
      <c r="AK6" s="224" t="n">
        <f aca="false">SUM(O6:O9)</f>
        <v>3878.04835</v>
      </c>
      <c r="AL6" s="224" t="n">
        <f aca="false">SUM(P6:P9)</f>
        <v>3105.74092</v>
      </c>
      <c r="AM6" s="224" t="n">
        <f aca="false">SUM(Q6:Q9)</f>
        <v>1140.56648</v>
      </c>
      <c r="AN6" s="224" t="n">
        <f aca="false">SUM(R6:R9)</f>
        <v>7216.9277</v>
      </c>
      <c r="AO6" s="224" t="n">
        <f aca="false">SUM(S6:S9)</f>
        <v>336.068869</v>
      </c>
      <c r="AP6" s="225" t="n">
        <f aca="false">SUM(T6:T9)</f>
        <v>72380.865555</v>
      </c>
    </row>
    <row r="7" customFormat="false" ht="12.75" hidden="false" customHeight="false" outlineLevel="0" collapsed="false">
      <c r="B7" s="223" t="s">
        <v>129</v>
      </c>
      <c r="C7" s="224" t="n">
        <v>3886.2072</v>
      </c>
      <c r="D7" s="224" t="n">
        <v>366.49935</v>
      </c>
      <c r="E7" s="224" t="n">
        <v>579.72447</v>
      </c>
      <c r="F7" s="224" t="n">
        <v>109.81895</v>
      </c>
      <c r="G7" s="224" t="n">
        <v>419.81453</v>
      </c>
      <c r="H7" s="224" t="n">
        <v>297.35113</v>
      </c>
      <c r="I7" s="224" t="n">
        <v>486.72692</v>
      </c>
      <c r="J7" s="224" t="n">
        <v>230.70234</v>
      </c>
      <c r="K7" s="224" t="n">
        <v>3558.1971</v>
      </c>
      <c r="L7" s="224" t="n">
        <v>2562.4754</v>
      </c>
      <c r="M7" s="224" t="n">
        <v>100.72335</v>
      </c>
      <c r="N7" s="224" t="n">
        <v>1353.1034</v>
      </c>
      <c r="O7" s="224" t="n">
        <v>935.16736</v>
      </c>
      <c r="P7" s="224" t="n">
        <v>813.88474</v>
      </c>
      <c r="Q7" s="224" t="n">
        <v>292.79649</v>
      </c>
      <c r="R7" s="224" t="n">
        <v>1745.9343</v>
      </c>
      <c r="S7" s="226" t="n">
        <v>71.745583</v>
      </c>
      <c r="T7" s="221" t="n">
        <f aca="false">SUM(C7:S7)</f>
        <v>17810.872613</v>
      </c>
      <c r="U7" s="227"/>
      <c r="X7" s="223" t="n">
        <v>1996</v>
      </c>
      <c r="Y7" s="224" t="n">
        <f aca="false">SUM(C10:C13)</f>
        <v>17177.9118</v>
      </c>
      <c r="Z7" s="224" t="n">
        <f aca="false">SUM(D10:D13)</f>
        <v>1723.51803</v>
      </c>
      <c r="AA7" s="224" t="n">
        <f aca="false">SUM(E10:E13)</f>
        <v>2705.06114</v>
      </c>
      <c r="AB7" s="224" t="n">
        <f aca="false">SUM(F10:F13)</f>
        <v>597.83838</v>
      </c>
      <c r="AC7" s="224" t="n">
        <f aca="false">SUM(G10:G13)</f>
        <v>1719.94632</v>
      </c>
      <c r="AD7" s="224" t="n">
        <f aca="false">SUM(H10:H13)</f>
        <v>1230.38166</v>
      </c>
      <c r="AE7" s="224" t="n">
        <f aca="false">SUM(I10:I13)</f>
        <v>2001.47399</v>
      </c>
      <c r="AF7" s="224" t="n">
        <f aca="false">SUM(J10:J13)</f>
        <v>993.16135</v>
      </c>
      <c r="AG7" s="224" t="n">
        <f aca="false">SUM(K10:K13)</f>
        <v>17380.3178</v>
      </c>
      <c r="AH7" s="224" t="n">
        <f aca="false">SUM(L10:L13)</f>
        <v>11523.1533</v>
      </c>
      <c r="AI7" s="224" t="n">
        <f aca="false">SUM(M10:M13)</f>
        <v>443.973536</v>
      </c>
      <c r="AJ7" s="224" t="n">
        <f aca="false">SUM(N10:N13)</f>
        <v>5429.4</v>
      </c>
      <c r="AK7" s="224" t="n">
        <f aca="false">SUM(O10:O13)</f>
        <v>3990.3607</v>
      </c>
      <c r="AL7" s="224" t="n">
        <f aca="false">SUM(P10:P13)</f>
        <v>3391.47005</v>
      </c>
      <c r="AM7" s="224" t="n">
        <f aca="false">SUM(Q10:Q13)</f>
        <v>1249.40276</v>
      </c>
      <c r="AN7" s="224" t="n">
        <f aca="false">SUM(R10:R13)</f>
        <v>7827.3242</v>
      </c>
      <c r="AO7" s="224" t="n">
        <f aca="false">SUM(S10:S13)</f>
        <v>341.537047</v>
      </c>
      <c r="AP7" s="225" t="n">
        <f aca="false">SUM(T10:T13)</f>
        <v>79726.232063</v>
      </c>
    </row>
    <row r="8" customFormat="false" ht="12.75" hidden="false" customHeight="false" outlineLevel="0" collapsed="false">
      <c r="B8" s="223" t="s">
        <v>130</v>
      </c>
      <c r="C8" s="224" t="n">
        <v>3801.6465</v>
      </c>
      <c r="D8" s="224" t="n">
        <v>349.47636</v>
      </c>
      <c r="E8" s="224" t="n">
        <v>531.24017</v>
      </c>
      <c r="F8" s="224" t="n">
        <v>109.16576</v>
      </c>
      <c r="G8" s="224" t="n">
        <v>335.21454</v>
      </c>
      <c r="H8" s="224" t="n">
        <v>323.40044</v>
      </c>
      <c r="I8" s="224" t="n">
        <v>444.82586</v>
      </c>
      <c r="J8" s="224" t="n">
        <v>251.12165</v>
      </c>
      <c r="K8" s="224" t="n">
        <v>3302.2431</v>
      </c>
      <c r="L8" s="224" t="n">
        <v>2718.6092</v>
      </c>
      <c r="M8" s="224" t="n">
        <v>87.3526</v>
      </c>
      <c r="N8" s="224" t="n">
        <v>1323.4127</v>
      </c>
      <c r="O8" s="224" t="n">
        <v>945.55026</v>
      </c>
      <c r="P8" s="224" t="n">
        <v>705.90736</v>
      </c>
      <c r="Q8" s="224" t="n">
        <v>254.98643</v>
      </c>
      <c r="R8" s="224" t="n">
        <v>1594.7582</v>
      </c>
      <c r="S8" s="226" t="n">
        <v>72.748587</v>
      </c>
      <c r="T8" s="221" t="n">
        <f aca="false">SUM(C8:S8)</f>
        <v>17151.659717</v>
      </c>
      <c r="U8" s="227"/>
      <c r="X8" s="223" t="n">
        <v>1997</v>
      </c>
      <c r="Y8" s="224" t="n">
        <f aca="false">SUM(C14:C17)</f>
        <v>17900.5643</v>
      </c>
      <c r="Z8" s="224" t="n">
        <f aca="false">SUM(D14:D17)</f>
        <v>1854.77246</v>
      </c>
      <c r="AA8" s="224" t="n">
        <f aca="false">SUM(E14:E17)</f>
        <v>2765.48069</v>
      </c>
      <c r="AB8" s="224" t="n">
        <f aca="false">SUM(F14:F17)</f>
        <v>426.835857</v>
      </c>
      <c r="AC8" s="224" t="n">
        <f aca="false">SUM(G14:G17)</f>
        <v>1798.77618</v>
      </c>
      <c r="AD8" s="224" t="n">
        <f aca="false">SUM(H14:H17)</f>
        <v>1400.7266</v>
      </c>
      <c r="AE8" s="224" t="n">
        <f aca="false">SUM(I14:I17)</f>
        <v>2438.72646</v>
      </c>
      <c r="AF8" s="224" t="n">
        <f aca="false">SUM(J14:J17)</f>
        <v>1291.66537</v>
      </c>
      <c r="AG8" s="224" t="n">
        <f aca="false">SUM(K14:K17)</f>
        <v>16600.8936</v>
      </c>
      <c r="AH8" s="224" t="n">
        <f aca="false">SUM(L14:L17)</f>
        <v>12162.4833</v>
      </c>
      <c r="AI8" s="224" t="n">
        <f aca="false">SUM(M14:M17)</f>
        <v>868.6886</v>
      </c>
      <c r="AJ8" s="224" t="n">
        <f aca="false">SUM(N14:N17)</f>
        <v>6536.8241</v>
      </c>
      <c r="AK8" s="224" t="n">
        <f aca="false">SUM(O14:O17)</f>
        <v>5629.3835</v>
      </c>
      <c r="AL8" s="224" t="n">
        <f aca="false">SUM(P14:P17)</f>
        <v>3469.22591</v>
      </c>
      <c r="AM8" s="224" t="n">
        <f aca="false">SUM(Q14:Q17)</f>
        <v>1409.96111</v>
      </c>
      <c r="AN8" s="224" t="n">
        <f aca="false">SUM(R14:R17)</f>
        <v>8353.0421</v>
      </c>
      <c r="AO8" s="224" t="n">
        <f aca="false">SUM(S14:S17)</f>
        <v>379.469973</v>
      </c>
      <c r="AP8" s="225" t="n">
        <f aca="false">SUM(T14:T17)</f>
        <v>85287.52011</v>
      </c>
    </row>
    <row r="9" customFormat="false" ht="13.5" hidden="false" customHeight="false" outlineLevel="0" collapsed="false">
      <c r="B9" s="228" t="s">
        <v>131</v>
      </c>
      <c r="C9" s="229" t="n">
        <v>4120.4762</v>
      </c>
      <c r="D9" s="229" t="n">
        <v>372.46902</v>
      </c>
      <c r="E9" s="229" t="n">
        <v>592.17062</v>
      </c>
      <c r="F9" s="229" t="n">
        <v>112.71069</v>
      </c>
      <c r="G9" s="229" t="n">
        <v>441.50709</v>
      </c>
      <c r="H9" s="229" t="n">
        <v>331.24524</v>
      </c>
      <c r="I9" s="229" t="n">
        <v>466.92306</v>
      </c>
      <c r="J9" s="229" t="n">
        <v>238.38197</v>
      </c>
      <c r="K9" s="229" t="n">
        <v>3606.5279</v>
      </c>
      <c r="L9" s="229" t="n">
        <v>2740.8997</v>
      </c>
      <c r="M9" s="229" t="n">
        <v>74.168986</v>
      </c>
      <c r="N9" s="229" t="n">
        <v>1316.4491</v>
      </c>
      <c r="O9" s="229" t="n">
        <v>950.65733</v>
      </c>
      <c r="P9" s="229" t="n">
        <v>722.78234</v>
      </c>
      <c r="Q9" s="229" t="n">
        <v>300.34763</v>
      </c>
      <c r="R9" s="229" t="n">
        <v>1903.5215</v>
      </c>
      <c r="S9" s="230" t="n">
        <v>125.23789</v>
      </c>
      <c r="T9" s="221" t="n">
        <f aca="false">SUM(C9:S9)</f>
        <v>18416.476266</v>
      </c>
      <c r="U9" s="227"/>
      <c r="X9" s="223" t="n">
        <v>1998</v>
      </c>
      <c r="Y9" s="224" t="n">
        <f aca="false">SUM(C18:C21)</f>
        <v>19200.4802</v>
      </c>
      <c r="Z9" s="224" t="n">
        <f aca="false">SUM(D18:D21)</f>
        <v>1935.02919</v>
      </c>
      <c r="AA9" s="224" t="n">
        <f aca="false">SUM(E18:E21)</f>
        <v>2891.45009</v>
      </c>
      <c r="AB9" s="224" t="n">
        <f aca="false">SUM(F18:F21)</f>
        <v>422.469631</v>
      </c>
      <c r="AC9" s="224" t="n">
        <f aca="false">SUM(G18:G21)</f>
        <v>1858.37296</v>
      </c>
      <c r="AD9" s="224" t="n">
        <f aca="false">SUM(H18:H21)</f>
        <v>1465.80253</v>
      </c>
      <c r="AE9" s="224" t="n">
        <f aca="false">SUM(I18:I21)</f>
        <v>2805.76809</v>
      </c>
      <c r="AF9" s="224" t="n">
        <f aca="false">SUM(J18:J21)</f>
        <v>1414.3396</v>
      </c>
      <c r="AG9" s="224" t="n">
        <f aca="false">SUM(K18:K21)</f>
        <v>17604.2134</v>
      </c>
      <c r="AH9" s="224" t="n">
        <f aca="false">SUM(L18:L21)</f>
        <v>12879.301</v>
      </c>
      <c r="AI9" s="224" t="n">
        <f aca="false">SUM(M18:M21)</f>
        <v>1338.99145</v>
      </c>
      <c r="AJ9" s="224" t="n">
        <f aca="false">SUM(N18:N21)</f>
        <v>6855.9142</v>
      </c>
      <c r="AK9" s="224" t="n">
        <f aca="false">SUM(O18:O21)</f>
        <v>6305.2104</v>
      </c>
      <c r="AL9" s="224" t="n">
        <f aca="false">SUM(P18:P21)</f>
        <v>3756.97218</v>
      </c>
      <c r="AM9" s="224" t="n">
        <f aca="false">SUM(Q18:Q21)</f>
        <v>1626.33839</v>
      </c>
      <c r="AN9" s="224" t="n">
        <f aca="false">SUM(R18:R21)</f>
        <v>9087.3832</v>
      </c>
      <c r="AO9" s="224" t="n">
        <f aca="false">SUM(S18:S21)</f>
        <v>366.349885</v>
      </c>
      <c r="AP9" s="225" t="n">
        <f aca="false">SUM(T18:T21)</f>
        <v>91814.386396</v>
      </c>
    </row>
    <row r="10" customFormat="false" ht="12.75" hidden="false" customHeight="false" outlineLevel="0" collapsed="false">
      <c r="B10" s="231" t="s">
        <v>132</v>
      </c>
      <c r="C10" s="232" t="n">
        <v>3883.8159</v>
      </c>
      <c r="D10" s="232" t="n">
        <v>406.91496</v>
      </c>
      <c r="E10" s="232" t="n">
        <v>665.44127</v>
      </c>
      <c r="F10" s="232" t="n">
        <v>138.40498</v>
      </c>
      <c r="G10" s="232" t="n">
        <v>404.46355</v>
      </c>
      <c r="H10" s="232" t="n">
        <v>299.034</v>
      </c>
      <c r="I10" s="232" t="n">
        <v>489.92426</v>
      </c>
      <c r="J10" s="232" t="n">
        <v>214.21858</v>
      </c>
      <c r="K10" s="232" t="n">
        <v>5107.8744</v>
      </c>
      <c r="L10" s="232" t="n">
        <v>2796.5578</v>
      </c>
      <c r="M10" s="232" t="n">
        <v>68.103776</v>
      </c>
      <c r="N10" s="232" t="n">
        <v>1293.5111</v>
      </c>
      <c r="O10" s="232" t="n">
        <v>964.03365</v>
      </c>
      <c r="P10" s="232" t="n">
        <v>889.4398</v>
      </c>
      <c r="Q10" s="232" t="n">
        <v>333.4662</v>
      </c>
      <c r="R10" s="232" t="n">
        <v>2129.38</v>
      </c>
      <c r="S10" s="233" t="n">
        <v>82.436193</v>
      </c>
      <c r="T10" s="234" t="n">
        <f aca="false">SUM(C10:S10)</f>
        <v>20167.020419</v>
      </c>
      <c r="U10" s="235" t="n">
        <f aca="false">(T10-T6)/T6</f>
        <v>0.0613183996971482</v>
      </c>
      <c r="X10" s="223" t="n">
        <v>1999</v>
      </c>
      <c r="Y10" s="224" t="n">
        <f aca="false">SUM(C22:C25)</f>
        <v>17608.1781</v>
      </c>
      <c r="Z10" s="224" t="n">
        <f aca="false">SUM(D22:D25)</f>
        <v>2038.50202</v>
      </c>
      <c r="AA10" s="224" t="n">
        <f aca="false">SUM(E22:E25)</f>
        <v>2955.74</v>
      </c>
      <c r="AB10" s="224" t="n">
        <f aca="false">SUM(F22:F25)</f>
        <v>351.447734</v>
      </c>
      <c r="AC10" s="224" t="n">
        <f aca="false">SUM(G22:G25)</f>
        <v>1979.43572</v>
      </c>
      <c r="AD10" s="224" t="n">
        <f aca="false">SUM(H22:H25)</f>
        <v>1313.38985</v>
      </c>
      <c r="AE10" s="224" t="n">
        <f aca="false">SUM(I22:I25)</f>
        <v>3111.66998</v>
      </c>
      <c r="AF10" s="224" t="n">
        <f aca="false">SUM(J22:J25)</f>
        <v>1124.23053</v>
      </c>
      <c r="AG10" s="224" t="n">
        <f aca="false">SUM(K22:K25)</f>
        <v>15607.3033</v>
      </c>
      <c r="AH10" s="224" t="n">
        <f aca="false">SUM(L22:L25)</f>
        <v>12857.7337</v>
      </c>
      <c r="AI10" s="224" t="n">
        <f aca="false">SUM(M22:M25)</f>
        <v>1049.18554</v>
      </c>
      <c r="AJ10" s="224" t="n">
        <f aca="false">SUM(N22:N25)</f>
        <v>6415.79</v>
      </c>
      <c r="AK10" s="224" t="n">
        <f aca="false">SUM(O22:O25)</f>
        <v>6710.933</v>
      </c>
      <c r="AL10" s="224" t="n">
        <f aca="false">SUM(P22:P25)</f>
        <v>3305.89141</v>
      </c>
      <c r="AM10" s="224" t="n">
        <f aca="false">SUM(Q22:Q25)</f>
        <v>1759.13056</v>
      </c>
      <c r="AN10" s="224" t="n">
        <f aca="false">SUM(R22:R25)</f>
        <v>8472.7888</v>
      </c>
      <c r="AO10" s="224" t="n">
        <f aca="false">SUM(S22:S25)</f>
        <v>340.293873</v>
      </c>
      <c r="AP10" s="225" t="n">
        <f aca="false">SUM(T22:T25)</f>
        <v>87001.644117</v>
      </c>
    </row>
    <row r="11" customFormat="false" ht="12.75" hidden="false" customHeight="false" outlineLevel="0" collapsed="false">
      <c r="B11" s="223" t="s">
        <v>133</v>
      </c>
      <c r="C11" s="224" t="n">
        <v>4202.8098</v>
      </c>
      <c r="D11" s="224" t="n">
        <v>406.43653</v>
      </c>
      <c r="E11" s="224" t="n">
        <v>611.74288</v>
      </c>
      <c r="F11" s="224" t="n">
        <v>106.51827</v>
      </c>
      <c r="G11" s="224" t="n">
        <v>469.48785</v>
      </c>
      <c r="H11" s="224" t="n">
        <v>326.78051</v>
      </c>
      <c r="I11" s="224" t="n">
        <v>493.61004</v>
      </c>
      <c r="J11" s="224" t="n">
        <v>246.71242</v>
      </c>
      <c r="K11" s="224" t="n">
        <v>4193.0248</v>
      </c>
      <c r="L11" s="224" t="n">
        <v>3159.1689</v>
      </c>
      <c r="M11" s="224" t="n">
        <v>112.88901</v>
      </c>
      <c r="N11" s="224" t="n">
        <v>1335.3152</v>
      </c>
      <c r="O11" s="224" t="n">
        <v>987.22434</v>
      </c>
      <c r="P11" s="224" t="n">
        <v>985.14585</v>
      </c>
      <c r="Q11" s="224" t="n">
        <v>288.84607</v>
      </c>
      <c r="R11" s="224" t="n">
        <v>1733.28</v>
      </c>
      <c r="S11" s="226" t="n">
        <v>85.595005</v>
      </c>
      <c r="T11" s="221" t="n">
        <f aca="false">SUM(C11:S11)</f>
        <v>19744.587475</v>
      </c>
      <c r="U11" s="227" t="n">
        <f aca="false">(T11-T7)/T7</f>
        <v>0.108569349970456</v>
      </c>
      <c r="X11" s="223" t="n">
        <v>2000</v>
      </c>
      <c r="Y11" s="224" t="n">
        <f aca="false">SUM(C26:C29)</f>
        <v>17662.8787</v>
      </c>
      <c r="Z11" s="224" t="n">
        <f aca="false">SUM(D26:D29)</f>
        <v>2487.32866</v>
      </c>
      <c r="AA11" s="224" t="n">
        <f aca="false">SUM(E26:E29)</f>
        <v>3410.30895</v>
      </c>
      <c r="AB11" s="224" t="n">
        <f aca="false">SUM(F26:F29)</f>
        <v>412.971277</v>
      </c>
      <c r="AC11" s="224" t="n">
        <f aca="false">SUM(G26:G29)</f>
        <v>2146.48065</v>
      </c>
      <c r="AD11" s="224" t="n">
        <f aca="false">SUM(H26:H29)</f>
        <v>1440.84755</v>
      </c>
      <c r="AE11" s="224" t="n">
        <f aca="false">SUM(I26:I29)</f>
        <v>3569.55592</v>
      </c>
      <c r="AF11" s="224" t="n">
        <f aca="false">SUM(J26:J29)</f>
        <v>1355.49212</v>
      </c>
      <c r="AG11" s="224" t="n">
        <f aca="false">SUM(K26:K29)</f>
        <v>16667.6026</v>
      </c>
      <c r="AH11" s="224" t="n">
        <f aca="false">SUM(L26:L29)</f>
        <v>14393.0332</v>
      </c>
      <c r="AI11" s="224" t="n">
        <f aca="false">SUM(M26:M29)</f>
        <v>822.14186</v>
      </c>
      <c r="AJ11" s="224" t="n">
        <f aca="false">SUM(N26:N29)</f>
        <v>7299.4567</v>
      </c>
      <c r="AK11" s="224" t="n">
        <f aca="false">SUM(O26:O29)</f>
        <v>6544.1424</v>
      </c>
      <c r="AL11" s="224" t="n">
        <f aca="false">SUM(P26:P29)</f>
        <v>3199.1573</v>
      </c>
      <c r="AM11" s="224" t="n">
        <f aca="false">SUM(Q26:Q29)</f>
        <v>1875.05595</v>
      </c>
      <c r="AN11" s="224" t="n">
        <f aca="false">SUM(R26:R29)</f>
        <v>8893.8796</v>
      </c>
      <c r="AO11" s="224" t="n">
        <f aca="false">SUM(S26:S29)</f>
        <v>328.783491</v>
      </c>
      <c r="AP11" s="225" t="n">
        <f aca="false">SUM(T26:T29)</f>
        <v>92509.116928</v>
      </c>
    </row>
    <row r="12" customFormat="false" ht="12.75" hidden="false" customHeight="false" outlineLevel="0" collapsed="false">
      <c r="B12" s="223" t="s">
        <v>134</v>
      </c>
      <c r="C12" s="224" t="n">
        <v>4832.4109</v>
      </c>
      <c r="D12" s="224" t="n">
        <v>429.39855</v>
      </c>
      <c r="E12" s="224" t="n">
        <v>675.68411</v>
      </c>
      <c r="F12" s="224" t="n">
        <v>226.63048</v>
      </c>
      <c r="G12" s="224" t="n">
        <v>401.28101</v>
      </c>
      <c r="H12" s="224" t="n">
        <v>296.33249</v>
      </c>
      <c r="I12" s="224" t="n">
        <v>496.91002</v>
      </c>
      <c r="J12" s="224" t="n">
        <v>246.58731</v>
      </c>
      <c r="K12" s="224" t="n">
        <v>4049.2038</v>
      </c>
      <c r="L12" s="224" t="n">
        <v>2739.7783</v>
      </c>
      <c r="M12" s="224" t="n">
        <v>125.88464</v>
      </c>
      <c r="N12" s="224" t="n">
        <v>1266.2087</v>
      </c>
      <c r="O12" s="224" t="n">
        <v>998.72211</v>
      </c>
      <c r="P12" s="224" t="n">
        <v>719.76503</v>
      </c>
      <c r="Q12" s="224" t="n">
        <v>309.75559</v>
      </c>
      <c r="R12" s="224" t="n">
        <v>1995.2458</v>
      </c>
      <c r="S12" s="226" t="n">
        <v>82.599409</v>
      </c>
      <c r="T12" s="221" t="n">
        <f aca="false">SUM(C12:S12)</f>
        <v>19892.398249</v>
      </c>
      <c r="U12" s="227" t="n">
        <f aca="false">(T12-T8)/T8</f>
        <v>0.159794362599411</v>
      </c>
      <c r="X12" s="223" t="n">
        <v>2001</v>
      </c>
      <c r="Y12" s="224" t="n">
        <f aca="false">SUM(C30:C33)</f>
        <v>16855.8608</v>
      </c>
      <c r="Z12" s="224" t="n">
        <f aca="false">SUM(D30:D33)</f>
        <v>2805.79418</v>
      </c>
      <c r="AA12" s="224" t="n">
        <f aca="false">SUM(E30:E33)</f>
        <v>3338.42698</v>
      </c>
      <c r="AB12" s="224" t="n">
        <f aca="false">SUM(F30:F33)</f>
        <v>373.520242</v>
      </c>
      <c r="AC12" s="224" t="n">
        <f aca="false">SUM(G30:G33)</f>
        <v>2007.61209</v>
      </c>
      <c r="AD12" s="224" t="n">
        <f aca="false">SUM(H30:H33)</f>
        <v>1472.11794</v>
      </c>
      <c r="AE12" s="224" t="n">
        <f aca="false">SUM(I30:I33)</f>
        <v>3701.08015</v>
      </c>
      <c r="AF12" s="224" t="n">
        <f aca="false">SUM(J30:J33)</f>
        <v>1469.37655</v>
      </c>
      <c r="AG12" s="224" t="n">
        <f aca="false">SUM(K30:K33)</f>
        <v>17471.6729</v>
      </c>
      <c r="AH12" s="224" t="n">
        <f aca="false">SUM(L30:L33)</f>
        <v>14684.5782</v>
      </c>
      <c r="AI12" s="224" t="n">
        <f aca="false">SUM(M30:M33)</f>
        <v>961.76097</v>
      </c>
      <c r="AJ12" s="224" t="n">
        <f aca="false">SUM(N30:N33)</f>
        <v>7567.5636</v>
      </c>
      <c r="AK12" s="224" t="n">
        <f aca="false">SUM(O30:O33)</f>
        <v>6479.5341</v>
      </c>
      <c r="AL12" s="224" t="n">
        <f aca="false">SUM(P30:P33)</f>
        <v>3320.79308</v>
      </c>
      <c r="AM12" s="224" t="n">
        <f aca="false">SUM(Q30:Q33)</f>
        <v>1853.8089</v>
      </c>
      <c r="AN12" s="224" t="n">
        <f aca="false">SUM(R30:R33)</f>
        <v>8501.5818</v>
      </c>
      <c r="AO12" s="224" t="n">
        <f aca="false">SUM(S30:S33)</f>
        <v>316.619299</v>
      </c>
      <c r="AP12" s="225" t="n">
        <f aca="false">SUM(T30:T33)</f>
        <v>93181.701781</v>
      </c>
    </row>
    <row r="13" customFormat="false" ht="13.5" hidden="false" customHeight="false" outlineLevel="0" collapsed="false">
      <c r="B13" s="228" t="s">
        <v>135</v>
      </c>
      <c r="C13" s="229" t="n">
        <v>4258.8752</v>
      </c>
      <c r="D13" s="229" t="n">
        <v>480.76799</v>
      </c>
      <c r="E13" s="229" t="n">
        <v>752.19288</v>
      </c>
      <c r="F13" s="229" t="n">
        <v>126.28465</v>
      </c>
      <c r="G13" s="229" t="n">
        <v>444.71391</v>
      </c>
      <c r="H13" s="229" t="n">
        <v>308.23466</v>
      </c>
      <c r="I13" s="229" t="n">
        <v>521.02967</v>
      </c>
      <c r="J13" s="229" t="n">
        <v>285.64304</v>
      </c>
      <c r="K13" s="229" t="n">
        <v>4030.2148</v>
      </c>
      <c r="L13" s="229" t="n">
        <v>2827.6483</v>
      </c>
      <c r="M13" s="229" t="n">
        <v>137.09611</v>
      </c>
      <c r="N13" s="229" t="n">
        <v>1534.365</v>
      </c>
      <c r="O13" s="229" t="n">
        <v>1040.3806</v>
      </c>
      <c r="P13" s="229" t="n">
        <v>797.11937</v>
      </c>
      <c r="Q13" s="229" t="n">
        <v>317.3349</v>
      </c>
      <c r="R13" s="229" t="n">
        <v>1969.4184</v>
      </c>
      <c r="S13" s="230" t="n">
        <v>90.90644</v>
      </c>
      <c r="T13" s="236" t="n">
        <f aca="false">SUM(C13:S13)</f>
        <v>19922.22592</v>
      </c>
      <c r="U13" s="237" t="n">
        <f aca="false">(T13-T9)/T9</f>
        <v>0.0817610074941358</v>
      </c>
      <c r="X13" s="223" t="n">
        <v>2002</v>
      </c>
      <c r="Y13" s="224" t="n">
        <f aca="false">SUM(C34:C37)</f>
        <v>17038.6073</v>
      </c>
      <c r="Z13" s="224" t="n">
        <f aca="false">SUM(D34:D37)</f>
        <v>2342.58306</v>
      </c>
      <c r="AA13" s="224" t="n">
        <f aca="false">SUM(E34:E37)</f>
        <v>3522.18103</v>
      </c>
      <c r="AB13" s="224" t="n">
        <f aca="false">SUM(F34:F37)</f>
        <v>275.150707</v>
      </c>
      <c r="AC13" s="224" t="n">
        <f aca="false">SUM(G34:G37)</f>
        <v>2009.99738</v>
      </c>
      <c r="AD13" s="224" t="n">
        <f aca="false">SUM(H34:H37)</f>
        <v>1546.25157</v>
      </c>
      <c r="AE13" s="224" t="n">
        <f aca="false">SUM(I34:I37)</f>
        <v>3255.27189</v>
      </c>
      <c r="AF13" s="224" t="n">
        <f aca="false">SUM(J34:J37)</f>
        <v>1396.49857</v>
      </c>
      <c r="AG13" s="224" t="n">
        <f aca="false">SUM(K34:K37)</f>
        <v>16623.2516</v>
      </c>
      <c r="AH13" s="224" t="n">
        <f aca="false">SUM(L34:L37)</f>
        <v>15002.1237</v>
      </c>
      <c r="AI13" s="224" t="n">
        <f aca="false">SUM(M34:M37)</f>
        <v>3129.44021</v>
      </c>
      <c r="AJ13" s="224" t="n">
        <f aca="false">SUM(N34:N37)</f>
        <v>6969.5113</v>
      </c>
      <c r="AK13" s="224" t="n">
        <f aca="false">SUM(O34:O37)</f>
        <v>6612.023</v>
      </c>
      <c r="AL13" s="224" t="n">
        <f aca="false">SUM(P34:P37)</f>
        <v>3565.85887</v>
      </c>
      <c r="AM13" s="224" t="n">
        <f aca="false">SUM(Q34:Q37)</f>
        <v>1885.77103</v>
      </c>
      <c r="AN13" s="224" t="n">
        <f aca="false">SUM(R34:R37)</f>
        <v>8188.1671</v>
      </c>
      <c r="AO13" s="224" t="n">
        <f aca="false">SUM(S34:S37)</f>
        <v>316.3953</v>
      </c>
      <c r="AP13" s="225" t="n">
        <f aca="false">SUM(T34:T37)</f>
        <v>93679.083617</v>
      </c>
    </row>
    <row r="14" customFormat="false" ht="12.75" hidden="false" customHeight="false" outlineLevel="0" collapsed="false">
      <c r="B14" s="231" t="s">
        <v>136</v>
      </c>
      <c r="C14" s="232" t="n">
        <v>4281.9819</v>
      </c>
      <c r="D14" s="232" t="n">
        <v>469.88812</v>
      </c>
      <c r="E14" s="232" t="n">
        <v>710.59047</v>
      </c>
      <c r="F14" s="232" t="n">
        <v>95.402787</v>
      </c>
      <c r="G14" s="232" t="n">
        <v>487.90167</v>
      </c>
      <c r="H14" s="232" t="n">
        <v>316.09727</v>
      </c>
      <c r="I14" s="232" t="n">
        <v>584.5395</v>
      </c>
      <c r="J14" s="232" t="n">
        <v>286.68585</v>
      </c>
      <c r="K14" s="232" t="n">
        <v>4011.1462</v>
      </c>
      <c r="L14" s="232" t="n">
        <v>2970.4031</v>
      </c>
      <c r="M14" s="232" t="n">
        <v>150.3573</v>
      </c>
      <c r="N14" s="232" t="n">
        <v>1574.092</v>
      </c>
      <c r="O14" s="232" t="n">
        <v>1268.8106</v>
      </c>
      <c r="P14" s="232" t="n">
        <v>858.1527</v>
      </c>
      <c r="Q14" s="232" t="n">
        <v>333.58495</v>
      </c>
      <c r="R14" s="232" t="n">
        <v>1732.2988</v>
      </c>
      <c r="S14" s="233" t="n">
        <v>88.679752</v>
      </c>
      <c r="T14" s="234" t="n">
        <f aca="false">SUM(C14:S14)</f>
        <v>20220.612969</v>
      </c>
      <c r="U14" s="235" t="n">
        <f aca="false">(T14-T10)/T10</f>
        <v>0.00265743520294698</v>
      </c>
      <c r="X14" s="223" t="n">
        <v>2003</v>
      </c>
      <c r="Y14" s="224" t="n">
        <f aca="false">SUM(C38:C41)</f>
        <v>18095.1962</v>
      </c>
      <c r="Z14" s="224" t="n">
        <f aca="false">SUM(D38:D41)</f>
        <v>2786.40106</v>
      </c>
      <c r="AA14" s="224" t="n">
        <f aca="false">SUM(E38:E41)</f>
        <v>4009.00972</v>
      </c>
      <c r="AB14" s="224" t="n">
        <f aca="false">SUM(F38:F41)</f>
        <v>314.204339</v>
      </c>
      <c r="AC14" s="224" t="n">
        <f aca="false">SUM(G38:G41)</f>
        <v>1909.57203</v>
      </c>
      <c r="AD14" s="224" t="n">
        <f aca="false">SUM(H38:H41)</f>
        <v>1646.71145</v>
      </c>
      <c r="AE14" s="224" t="n">
        <f aca="false">SUM(I38:I41)</f>
        <v>3813.13035</v>
      </c>
      <c r="AF14" s="224" t="n">
        <f aca="false">SUM(J38:J41)</f>
        <v>1606.57545</v>
      </c>
      <c r="AG14" s="224" t="n">
        <f aca="false">SUM(K38:K41)</f>
        <v>18840.6826</v>
      </c>
      <c r="AH14" s="224" t="n">
        <f aca="false">SUM(L38:L41)</f>
        <v>15655.2935</v>
      </c>
      <c r="AI14" s="224" t="n">
        <f aca="false">SUM(M38:M41)</f>
        <v>3275.8373</v>
      </c>
      <c r="AJ14" s="224" t="n">
        <f aca="false">SUM(N38:N41)</f>
        <v>7173.7126</v>
      </c>
      <c r="AK14" s="224" t="n">
        <f aca="false">SUM(O38:O41)</f>
        <v>7246.0646</v>
      </c>
      <c r="AL14" s="224" t="n">
        <f aca="false">SUM(P38:P41)</f>
        <v>3816.39418</v>
      </c>
      <c r="AM14" s="224" t="n">
        <f aca="false">SUM(Q38:Q41)</f>
        <v>2084.30206</v>
      </c>
      <c r="AN14" s="224" t="n">
        <f aca="false">SUM(R38:R41)</f>
        <v>9015.2311</v>
      </c>
      <c r="AO14" s="224" t="n">
        <f aca="false">SUM(S38:S41)</f>
        <v>343.626853</v>
      </c>
      <c r="AP14" s="225" t="n">
        <f aca="false">SUM(T38:T41)</f>
        <v>101631.945392</v>
      </c>
    </row>
    <row r="15" customFormat="false" ht="12.75" hidden="false" customHeight="false" outlineLevel="0" collapsed="false">
      <c r="B15" s="223" t="s">
        <v>137</v>
      </c>
      <c r="C15" s="224" t="n">
        <v>4308.8329</v>
      </c>
      <c r="D15" s="224" t="n">
        <v>483.71521</v>
      </c>
      <c r="E15" s="224" t="n">
        <v>648.61956</v>
      </c>
      <c r="F15" s="224" t="n">
        <v>109.49571</v>
      </c>
      <c r="G15" s="224" t="n">
        <v>432.76911</v>
      </c>
      <c r="H15" s="224" t="n">
        <v>382.49278</v>
      </c>
      <c r="I15" s="224" t="n">
        <v>689.67686</v>
      </c>
      <c r="J15" s="224" t="n">
        <v>302.20615</v>
      </c>
      <c r="K15" s="224" t="n">
        <v>4203.9378</v>
      </c>
      <c r="L15" s="224" t="n">
        <v>2959.6108</v>
      </c>
      <c r="M15" s="224" t="n">
        <v>200.62419</v>
      </c>
      <c r="N15" s="224" t="n">
        <v>1661.3959</v>
      </c>
      <c r="O15" s="224" t="n">
        <v>1547.682</v>
      </c>
      <c r="P15" s="224" t="n">
        <v>822.00166</v>
      </c>
      <c r="Q15" s="224" t="n">
        <v>324.63562</v>
      </c>
      <c r="R15" s="224" t="n">
        <v>2209.9899</v>
      </c>
      <c r="S15" s="226" t="n">
        <v>95.407173</v>
      </c>
      <c r="T15" s="221" t="n">
        <f aca="false">SUM(C15:S15)</f>
        <v>21383.093323</v>
      </c>
      <c r="U15" s="227" t="n">
        <f aca="false">(T15-T11)/T11</f>
        <v>0.0829850636319763</v>
      </c>
      <c r="X15" s="223" t="n">
        <v>2004</v>
      </c>
      <c r="Y15" s="224" t="n">
        <f aca="false">SUM(C42:C45)</f>
        <v>19878.8173</v>
      </c>
      <c r="Z15" s="224" t="n">
        <f aca="false">SUM(D42:D45)</f>
        <v>2844.13496</v>
      </c>
      <c r="AA15" s="224" t="n">
        <f aca="false">SUM(E42:E45)</f>
        <v>4155.66846</v>
      </c>
      <c r="AB15" s="224" t="n">
        <f aca="false">SUM(F42:F45)</f>
        <v>342.169509</v>
      </c>
      <c r="AC15" s="224" t="n">
        <f aca="false">SUM(G42:G45)</f>
        <v>1846.20693</v>
      </c>
      <c r="AD15" s="224" t="n">
        <f aca="false">SUM(H42:H45)</f>
        <v>1824.45334</v>
      </c>
      <c r="AE15" s="224" t="n">
        <f aca="false">SUM(I42:I45)</f>
        <v>4078.8125</v>
      </c>
      <c r="AF15" s="224" t="n">
        <f aca="false">SUM(J42:J45)</f>
        <v>1630.57035</v>
      </c>
      <c r="AG15" s="224" t="n">
        <f aca="false">SUM(K42:K45)</f>
        <v>19858.9758</v>
      </c>
      <c r="AH15" s="224" t="n">
        <f aca="false">SUM(L42:L45)</f>
        <v>16144.4939</v>
      </c>
      <c r="AI15" s="224" t="n">
        <f aca="false">SUM(M42:M45)</f>
        <v>3212.47788</v>
      </c>
      <c r="AJ15" s="224" t="n">
        <f aca="false">SUM(N42:N45)</f>
        <v>7730.3005</v>
      </c>
      <c r="AK15" s="224" t="n">
        <f aca="false">SUM(O42:O45)</f>
        <v>7496.971</v>
      </c>
      <c r="AL15" s="224" t="n">
        <f aca="false">SUM(P42:P45)</f>
        <v>3882.18941</v>
      </c>
      <c r="AM15" s="224" t="n">
        <f aca="false">SUM(Q42:Q45)</f>
        <v>2447.5556</v>
      </c>
      <c r="AN15" s="224" t="n">
        <f aca="false">SUM(R42:R45)</f>
        <v>10119.4761</v>
      </c>
      <c r="AO15" s="224" t="n">
        <f aca="false">SUM(S42:S45)</f>
        <v>336.264595</v>
      </c>
      <c r="AP15" s="225" t="n">
        <f aca="false">SUM(T42:T45)</f>
        <v>107829.538134</v>
      </c>
    </row>
    <row r="16" customFormat="false" ht="12.75" hidden="false" customHeight="false" outlineLevel="0" collapsed="false">
      <c r="B16" s="223" t="s">
        <v>138</v>
      </c>
      <c r="C16" s="224" t="n">
        <v>4807.9879</v>
      </c>
      <c r="D16" s="224" t="n">
        <v>442.94609</v>
      </c>
      <c r="E16" s="224" t="n">
        <v>662.94372</v>
      </c>
      <c r="F16" s="224" t="n">
        <v>118.00478</v>
      </c>
      <c r="G16" s="224" t="n">
        <v>420.606</v>
      </c>
      <c r="H16" s="224" t="n">
        <v>362.9775</v>
      </c>
      <c r="I16" s="224" t="n">
        <v>567.66257</v>
      </c>
      <c r="J16" s="224" t="n">
        <v>323.60202</v>
      </c>
      <c r="K16" s="224" t="n">
        <v>4172.0204</v>
      </c>
      <c r="L16" s="224" t="n">
        <v>3035.8145</v>
      </c>
      <c r="M16" s="224" t="n">
        <v>212.60609</v>
      </c>
      <c r="N16" s="224" t="n">
        <v>1677.4451</v>
      </c>
      <c r="O16" s="224" t="n">
        <v>1421.9142</v>
      </c>
      <c r="P16" s="224" t="n">
        <v>829.10498</v>
      </c>
      <c r="Q16" s="224" t="n">
        <v>360.63639</v>
      </c>
      <c r="R16" s="224" t="n">
        <v>2091.35</v>
      </c>
      <c r="S16" s="226" t="n">
        <v>95.878566</v>
      </c>
      <c r="T16" s="221" t="n">
        <f aca="false">SUM(C16:S16)</f>
        <v>21603.500806</v>
      </c>
      <c r="U16" s="227" t="n">
        <f aca="false">(T16-T12)/T12</f>
        <v>0.0860179117460619</v>
      </c>
      <c r="X16" s="223" t="n">
        <v>2005</v>
      </c>
      <c r="Y16" s="224" t="n">
        <f aca="false">SUM(C46:C49)</f>
        <v>19553.1581</v>
      </c>
      <c r="Z16" s="224" t="n">
        <f aca="false">SUM(D46:D49)</f>
        <v>2872.55593</v>
      </c>
      <c r="AA16" s="224" t="n">
        <f aca="false">SUM(E46:E49)</f>
        <v>3958.21615</v>
      </c>
      <c r="AB16" s="224" t="n">
        <f aca="false">SUM(F46:F49)</f>
        <v>341.36176</v>
      </c>
      <c r="AC16" s="224" t="n">
        <f aca="false">SUM(G46:G49)</f>
        <v>1827.1703</v>
      </c>
      <c r="AD16" s="224" t="n">
        <f aca="false">SUM(H46:H49)</f>
        <v>1907.40141</v>
      </c>
      <c r="AE16" s="224" t="n">
        <f aca="false">SUM(I46:I49)</f>
        <v>3823.78427</v>
      </c>
      <c r="AF16" s="224" t="n">
        <f aca="false">SUM(J46:J49)</f>
        <v>1443.74485</v>
      </c>
      <c r="AG16" s="224" t="n">
        <f aca="false">SUM(K46:K49)</f>
        <v>19397.1377</v>
      </c>
      <c r="AH16" s="224" t="n">
        <f aca="false">SUM(L46:L49)</f>
        <v>16120.3243</v>
      </c>
      <c r="AI16" s="224" t="n">
        <f aca="false">SUM(M46:M49)</f>
        <v>1766.8526</v>
      </c>
      <c r="AJ16" s="224" t="n">
        <f aca="false">SUM(N46:N49)</f>
        <v>8663.3033</v>
      </c>
      <c r="AK16" s="224" t="n">
        <f aca="false">SUM(O46:O49)</f>
        <v>7625.1751</v>
      </c>
      <c r="AL16" s="224" t="n">
        <f aca="false">SUM(P46:P49)</f>
        <v>3779.86126</v>
      </c>
      <c r="AM16" s="224" t="n">
        <f aca="false">SUM(Q46:Q49)</f>
        <v>2037.11725</v>
      </c>
      <c r="AN16" s="224" t="n">
        <f aca="false">SUM(R46:R49)</f>
        <v>9261.4089</v>
      </c>
      <c r="AO16" s="224" t="n">
        <f aca="false">SUM(S46:S49)</f>
        <v>307.234251</v>
      </c>
      <c r="AP16" s="225" t="n">
        <f aca="false">SUM(T46:T49)</f>
        <v>104685.807431</v>
      </c>
    </row>
    <row r="17" customFormat="false" ht="13.5" hidden="false" customHeight="false" outlineLevel="0" collapsed="false">
      <c r="B17" s="228" t="s">
        <v>139</v>
      </c>
      <c r="C17" s="229" t="n">
        <v>4501.7616</v>
      </c>
      <c r="D17" s="229" t="n">
        <v>458.22304</v>
      </c>
      <c r="E17" s="229" t="n">
        <v>743.32694</v>
      </c>
      <c r="F17" s="229" t="n">
        <v>103.93258</v>
      </c>
      <c r="G17" s="229" t="n">
        <v>457.4994</v>
      </c>
      <c r="H17" s="229" t="n">
        <v>339.15905</v>
      </c>
      <c r="I17" s="229" t="n">
        <v>596.84753</v>
      </c>
      <c r="J17" s="229" t="n">
        <v>379.17135</v>
      </c>
      <c r="K17" s="229" t="n">
        <v>4213.7892</v>
      </c>
      <c r="L17" s="229" t="n">
        <v>3196.6549</v>
      </c>
      <c r="M17" s="229" t="n">
        <v>305.10102</v>
      </c>
      <c r="N17" s="229" t="n">
        <v>1623.8911</v>
      </c>
      <c r="O17" s="229" t="n">
        <v>1390.9767</v>
      </c>
      <c r="P17" s="229" t="n">
        <v>959.96657</v>
      </c>
      <c r="Q17" s="229" t="n">
        <v>391.10415</v>
      </c>
      <c r="R17" s="229" t="n">
        <v>2319.4034</v>
      </c>
      <c r="S17" s="230" t="n">
        <v>99.504482</v>
      </c>
      <c r="T17" s="236" t="n">
        <f aca="false">SUM(C17:S17)</f>
        <v>22080.313012</v>
      </c>
      <c r="U17" s="237" t="n">
        <f aca="false">(T17-T13)/T13</f>
        <v>0.108325600797122</v>
      </c>
      <c r="X17" s="223" t="n">
        <v>2006</v>
      </c>
      <c r="Y17" s="224" t="n">
        <f aca="false">SUM(C50:C53)</f>
        <v>20627.1689</v>
      </c>
      <c r="Z17" s="224" t="n">
        <f aca="false">SUM(D50:D53)</f>
        <v>2640.96403</v>
      </c>
      <c r="AA17" s="224" t="n">
        <f aca="false">SUM(E50:E53)</f>
        <v>4149.81935</v>
      </c>
      <c r="AB17" s="224" t="n">
        <f aca="false">SUM(F50:F53)</f>
        <v>347.87342</v>
      </c>
      <c r="AC17" s="224" t="n">
        <f aca="false">SUM(G50:G53)</f>
        <v>2395.74499</v>
      </c>
      <c r="AD17" s="224" t="n">
        <f aca="false">SUM(H50:H53)</f>
        <v>1865.09988</v>
      </c>
      <c r="AE17" s="224" t="n">
        <f aca="false">SUM(I50:I53)</f>
        <v>2824.21224</v>
      </c>
      <c r="AF17" s="224" t="n">
        <f aca="false">SUM(J50:J53)</f>
        <v>1329.87915</v>
      </c>
      <c r="AG17" s="224" t="n">
        <f aca="false">SUM(K50:K53)</f>
        <v>19423.8242</v>
      </c>
      <c r="AH17" s="224" t="n">
        <f aca="false">SUM(L50:L53)</f>
        <v>14155.834</v>
      </c>
      <c r="AI17" s="224" t="n">
        <f aca="false">SUM(M50:M53)</f>
        <v>970.42549</v>
      </c>
      <c r="AJ17" s="224" t="n">
        <f aca="false">SUM(N50:N53)</f>
        <v>7361.8603</v>
      </c>
      <c r="AK17" s="224" t="n">
        <f aca="false">SUM(O50:O53)</f>
        <v>7150.7556</v>
      </c>
      <c r="AL17" s="224" t="n">
        <f aca="false">SUM(P50:P53)</f>
        <v>3749.62088</v>
      </c>
      <c r="AM17" s="224" t="n">
        <f aca="false">SUM(Q50:Q53)</f>
        <v>2247.64797</v>
      </c>
      <c r="AN17" s="224" t="n">
        <f aca="false">SUM(R50:R53)</f>
        <v>9212.0107</v>
      </c>
      <c r="AO17" s="224" t="n">
        <f aca="false">SUM(S50:S53)</f>
        <v>277.019208</v>
      </c>
      <c r="AP17" s="225" t="n">
        <f aca="false">SUM(T50:T53)</f>
        <v>100729.760308</v>
      </c>
    </row>
    <row r="18" customFormat="false" ht="12.75" hidden="false" customHeight="false" outlineLevel="0" collapsed="false">
      <c r="B18" s="231" t="s">
        <v>140</v>
      </c>
      <c r="C18" s="232" t="n">
        <v>4725.9017</v>
      </c>
      <c r="D18" s="232" t="n">
        <v>481.86551</v>
      </c>
      <c r="E18" s="232" t="n">
        <v>748.25215</v>
      </c>
      <c r="F18" s="232" t="n">
        <v>127.81112</v>
      </c>
      <c r="G18" s="232" t="n">
        <v>478.9424</v>
      </c>
      <c r="H18" s="232" t="n">
        <v>396.33231</v>
      </c>
      <c r="I18" s="232" t="n">
        <v>698.93486</v>
      </c>
      <c r="J18" s="232" t="n">
        <v>343.25789</v>
      </c>
      <c r="K18" s="232" t="n">
        <v>4230.856</v>
      </c>
      <c r="L18" s="232" t="n">
        <v>3127.0324</v>
      </c>
      <c r="M18" s="232" t="n">
        <v>230.64164</v>
      </c>
      <c r="N18" s="232" t="n">
        <v>1943.0551</v>
      </c>
      <c r="O18" s="232" t="n">
        <v>1361.0835</v>
      </c>
      <c r="P18" s="232" t="n">
        <v>859.32242</v>
      </c>
      <c r="Q18" s="232" t="n">
        <v>367.4692</v>
      </c>
      <c r="R18" s="232" t="n">
        <v>2385.9451</v>
      </c>
      <c r="S18" s="233" t="n">
        <v>99.687243</v>
      </c>
      <c r="T18" s="234" t="n">
        <f aca="false">SUM(C18:S18)</f>
        <v>22606.390543</v>
      </c>
      <c r="U18" s="235" t="n">
        <f aca="false">(T18-T14)/T14</f>
        <v>0.117987401156316</v>
      </c>
      <c r="X18" s="223" t="n">
        <v>2007</v>
      </c>
      <c r="Y18" s="224" t="n">
        <f aca="false">SUM(C54:C57)</f>
        <v>19777.0592</v>
      </c>
      <c r="Z18" s="224" t="n">
        <f aca="false">SUM(D54:D57)</f>
        <v>2787.75644</v>
      </c>
      <c r="AA18" s="224" t="n">
        <f aca="false">SUM(E54:E57)</f>
        <v>4379.2979</v>
      </c>
      <c r="AB18" s="224" t="n">
        <f aca="false">SUM(F54:F57)</f>
        <v>488.62709</v>
      </c>
      <c r="AC18" s="224" t="n">
        <f aca="false">SUM(G54:G57)</f>
        <v>3552.17333</v>
      </c>
      <c r="AD18" s="224" t="n">
        <f aca="false">SUM(H54:H57)</f>
        <v>1971.21019</v>
      </c>
      <c r="AE18" s="224" t="n">
        <f aca="false">SUM(I54:I57)</f>
        <v>3002.69353</v>
      </c>
      <c r="AF18" s="224" t="n">
        <f aca="false">SUM(J54:J57)</f>
        <v>1427.10962</v>
      </c>
      <c r="AG18" s="224" t="n">
        <f aca="false">SUM(K54:K57)</f>
        <v>21219.394</v>
      </c>
      <c r="AH18" s="224" t="n">
        <f aca="false">SUM(L54:L57)</f>
        <v>15039.5795</v>
      </c>
      <c r="AI18" s="224" t="n">
        <f aca="false">SUM(M54:M57)</f>
        <v>1120.04588</v>
      </c>
      <c r="AJ18" s="224" t="n">
        <f aca="false">SUM(N54:N57)</f>
        <v>7428.0752</v>
      </c>
      <c r="AK18" s="224" t="n">
        <f aca="false">SUM(O54:O57)</f>
        <v>7428.6863</v>
      </c>
      <c r="AL18" s="224" t="n">
        <f aca="false">SUM(P54:P57)</f>
        <v>4097.42511</v>
      </c>
      <c r="AM18" s="224" t="n">
        <f aca="false">SUM(Q54:Q57)</f>
        <v>2084.34911</v>
      </c>
      <c r="AN18" s="224" t="n">
        <f aca="false">SUM(R54:R57)</f>
        <v>10855.5123</v>
      </c>
      <c r="AO18" s="224" t="n">
        <f aca="false">SUM(S54:S57)</f>
        <v>315.880391</v>
      </c>
      <c r="AP18" s="225" t="n">
        <f aca="false">SUM(T54:T57)</f>
        <v>106974.875091</v>
      </c>
    </row>
    <row r="19" customFormat="false" ht="12.75" hidden="false" customHeight="false" outlineLevel="0" collapsed="false">
      <c r="B19" s="223" t="s">
        <v>141</v>
      </c>
      <c r="C19" s="224" t="n">
        <v>4785.0665</v>
      </c>
      <c r="D19" s="224" t="n">
        <v>483.55798</v>
      </c>
      <c r="E19" s="224" t="n">
        <v>758.02472</v>
      </c>
      <c r="F19" s="224" t="n">
        <v>106.5157</v>
      </c>
      <c r="G19" s="224" t="n">
        <v>441.36922</v>
      </c>
      <c r="H19" s="224" t="n">
        <v>389.56607</v>
      </c>
      <c r="I19" s="224" t="n">
        <v>694.01894</v>
      </c>
      <c r="J19" s="224" t="n">
        <v>369.8457</v>
      </c>
      <c r="K19" s="224" t="n">
        <v>4420.7252</v>
      </c>
      <c r="L19" s="224" t="n">
        <v>3237.6914</v>
      </c>
      <c r="M19" s="224" t="n">
        <v>350.01243</v>
      </c>
      <c r="N19" s="224" t="n">
        <v>1724.915</v>
      </c>
      <c r="O19" s="224" t="n">
        <v>1631.0025</v>
      </c>
      <c r="P19" s="224" t="n">
        <v>853.15353</v>
      </c>
      <c r="Q19" s="224" t="n">
        <v>406.5403</v>
      </c>
      <c r="R19" s="224" t="n">
        <v>2371.5722</v>
      </c>
      <c r="S19" s="226" t="n">
        <v>98.099477</v>
      </c>
      <c r="T19" s="221" t="n">
        <f aca="false">SUM(C19:S19)</f>
        <v>23121.676867</v>
      </c>
      <c r="U19" s="227" t="n">
        <f aca="false">(T19-T15)/T15</f>
        <v>0.081306456354935</v>
      </c>
      <c r="X19" s="223" t="n">
        <v>2008</v>
      </c>
      <c r="Y19" s="224" t="n">
        <f aca="false">SUM(C58:C61)</f>
        <v>21443.6704</v>
      </c>
      <c r="Z19" s="224" t="n">
        <f aca="false">SUM(D58:D61)</f>
        <v>3715.21732</v>
      </c>
      <c r="AA19" s="224" t="n">
        <f aca="false">SUM(E58:E61)</f>
        <v>4416.4206</v>
      </c>
      <c r="AB19" s="224" t="n">
        <f aca="false">SUM(F58:F61)</f>
        <v>610.20596</v>
      </c>
      <c r="AC19" s="224" t="n">
        <f aca="false">SUM(G58:G61)</f>
        <v>3524.64033</v>
      </c>
      <c r="AD19" s="224" t="n">
        <f aca="false">SUM(H58:H61)</f>
        <v>2245.83479</v>
      </c>
      <c r="AE19" s="224" t="n">
        <f aca="false">SUM(I58:I61)</f>
        <v>4405.2084</v>
      </c>
      <c r="AF19" s="224" t="n">
        <f aca="false">SUM(J58:J61)</f>
        <v>3070.49519</v>
      </c>
      <c r="AG19" s="224" t="n">
        <f aca="false">SUM(K58:K61)</f>
        <v>24610.1121</v>
      </c>
      <c r="AH19" s="224" t="n">
        <f aca="false">SUM(L58:L61)</f>
        <v>17582.3174</v>
      </c>
      <c r="AI19" s="224" t="n">
        <f aca="false">SUM(M58:M61)</f>
        <v>1377.03992</v>
      </c>
      <c r="AJ19" s="224" t="n">
        <f aca="false">SUM(N58:N61)</f>
        <v>10329.9935</v>
      </c>
      <c r="AK19" s="224" t="n">
        <f aca="false">SUM(O58:O61)</f>
        <v>9318.6663</v>
      </c>
      <c r="AL19" s="224" t="n">
        <f aca="false">SUM(P58:P61)</f>
        <v>4473.683</v>
      </c>
      <c r="AM19" s="224" t="n">
        <f aca="false">SUM(Q58:Q61)</f>
        <v>2540.85877</v>
      </c>
      <c r="AN19" s="224" t="n">
        <f aca="false">SUM(R58:R61)</f>
        <v>13129.9869</v>
      </c>
      <c r="AO19" s="224" t="n">
        <f aca="false">SUM(S58:S61)</f>
        <v>451.25476</v>
      </c>
      <c r="AP19" s="225" t="n">
        <f aca="false">SUM(T58:T61)</f>
        <v>127245.60564</v>
      </c>
    </row>
    <row r="20" customFormat="false" ht="13.5" hidden="false" customHeight="true" outlineLevel="0" collapsed="false">
      <c r="B20" s="223" t="s">
        <v>142</v>
      </c>
      <c r="C20" s="224" t="n">
        <v>4987.6384</v>
      </c>
      <c r="D20" s="224" t="n">
        <v>452.55479</v>
      </c>
      <c r="E20" s="224" t="n">
        <v>725.94164</v>
      </c>
      <c r="F20" s="224" t="n">
        <v>97.020276</v>
      </c>
      <c r="G20" s="224" t="n">
        <v>490.27814</v>
      </c>
      <c r="H20" s="224" t="n">
        <v>342.55937</v>
      </c>
      <c r="I20" s="224" t="n">
        <v>688.06891</v>
      </c>
      <c r="J20" s="224" t="n">
        <v>358.80662</v>
      </c>
      <c r="K20" s="224" t="n">
        <v>4818.9943</v>
      </c>
      <c r="L20" s="224" t="n">
        <v>3172.9257</v>
      </c>
      <c r="M20" s="224" t="n">
        <v>270.90951</v>
      </c>
      <c r="N20" s="224" t="n">
        <v>1597.7085</v>
      </c>
      <c r="O20" s="224" t="n">
        <v>1544.2491</v>
      </c>
      <c r="P20" s="224" t="n">
        <v>943.39423</v>
      </c>
      <c r="Q20" s="224" t="n">
        <v>393.69057</v>
      </c>
      <c r="R20" s="224" t="n">
        <v>2214.005</v>
      </c>
      <c r="S20" s="226" t="n">
        <v>99.675514</v>
      </c>
      <c r="T20" s="221" t="n">
        <f aca="false">SUM(C20:S20)</f>
        <v>23198.42057</v>
      </c>
      <c r="U20" s="227" t="n">
        <f aca="false">(T20-T16)/T16</f>
        <v>0.073826912513968</v>
      </c>
      <c r="X20" s="223" t="n">
        <v>2009</v>
      </c>
      <c r="Y20" s="224" t="n">
        <f aca="false">SUM(C62:C65)</f>
        <v>21075.3042</v>
      </c>
      <c r="Z20" s="224" t="n">
        <f aca="false">SUM(D62:D65)</f>
        <v>3566.64098</v>
      </c>
      <c r="AA20" s="224" t="n">
        <f aca="false">SUM(E62:E65)</f>
        <v>3888.19615</v>
      </c>
      <c r="AB20" s="224" t="n">
        <f aca="false">SUM(F62:F65)</f>
        <v>515.50384</v>
      </c>
      <c r="AC20" s="224" t="n">
        <f aca="false">SUM(G62:G65)</f>
        <v>3244.96997</v>
      </c>
      <c r="AD20" s="224" t="n">
        <f aca="false">SUM(H62:H65)</f>
        <v>2604.95995</v>
      </c>
      <c r="AE20" s="224" t="n">
        <f aca="false">SUM(I62:I65)</f>
        <v>4647.96456</v>
      </c>
      <c r="AF20" s="224" t="n">
        <f aca="false">SUM(J62:J65)</f>
        <v>2513.42799</v>
      </c>
      <c r="AG20" s="224" t="n">
        <f aca="false">SUM(K62:K65)</f>
        <v>25218.9277</v>
      </c>
      <c r="AH20" s="224" t="n">
        <f aca="false">SUM(L62:L65)</f>
        <v>17306.1981</v>
      </c>
      <c r="AI20" s="224" t="n">
        <f aca="false">SUM(M62:M65)</f>
        <v>1920.63999</v>
      </c>
      <c r="AJ20" s="224" t="n">
        <f aca="false">SUM(N62:N65)</f>
        <v>10082.11</v>
      </c>
      <c r="AK20" s="224" t="n">
        <f aca="false">SUM(O62:O65)</f>
        <v>8694.3569</v>
      </c>
      <c r="AL20" s="224" t="n">
        <f aca="false">SUM(P62:P65)</f>
        <v>4156.88778</v>
      </c>
      <c r="AM20" s="224" t="n">
        <f aca="false">SUM(Q62:Q65)</f>
        <v>2926.62117</v>
      </c>
      <c r="AN20" s="224" t="n">
        <f aca="false">SUM(R62:R65)</f>
        <v>13421.1953</v>
      </c>
      <c r="AO20" s="224" t="n">
        <f aca="false">SUM(S62:S65)</f>
        <v>513.08415</v>
      </c>
      <c r="AP20" s="225" t="n">
        <f aca="false">SUM(T62:T65)</f>
        <v>126296.98873</v>
      </c>
    </row>
    <row r="21" customFormat="false" ht="13.5" hidden="false" customHeight="false" outlineLevel="0" collapsed="false">
      <c r="B21" s="228" t="s">
        <v>143</v>
      </c>
      <c r="C21" s="229" t="n">
        <v>4701.8736</v>
      </c>
      <c r="D21" s="229" t="n">
        <v>517.05091</v>
      </c>
      <c r="E21" s="229" t="n">
        <v>659.23158</v>
      </c>
      <c r="F21" s="229" t="n">
        <v>91.122535</v>
      </c>
      <c r="G21" s="229" t="n">
        <v>447.7832</v>
      </c>
      <c r="H21" s="229" t="n">
        <v>337.34478</v>
      </c>
      <c r="I21" s="229" t="n">
        <v>724.74538</v>
      </c>
      <c r="J21" s="229" t="n">
        <v>342.42939</v>
      </c>
      <c r="K21" s="229" t="n">
        <v>4133.6379</v>
      </c>
      <c r="L21" s="229" t="n">
        <v>3341.6515</v>
      </c>
      <c r="M21" s="229" t="n">
        <v>487.42787</v>
      </c>
      <c r="N21" s="229" t="n">
        <v>1590.2356</v>
      </c>
      <c r="O21" s="229" t="n">
        <v>1768.8753</v>
      </c>
      <c r="P21" s="229" t="n">
        <v>1101.102</v>
      </c>
      <c r="Q21" s="229" t="n">
        <v>458.63832</v>
      </c>
      <c r="R21" s="229" t="n">
        <v>2115.8609</v>
      </c>
      <c r="S21" s="230" t="n">
        <v>68.887651</v>
      </c>
      <c r="T21" s="236" t="n">
        <f aca="false">SUM(C21:S21)</f>
        <v>22887.898416</v>
      </c>
      <c r="U21" s="237" t="n">
        <f aca="false">(T21-T17)/T17</f>
        <v>0.0365749074101034</v>
      </c>
      <c r="X21" s="223" t="n">
        <v>2010</v>
      </c>
      <c r="Y21" s="224" t="n">
        <f aca="false">SUM(C66:C69)</f>
        <v>22168.7083</v>
      </c>
      <c r="Z21" s="224" t="n">
        <f aca="false">SUM(D66:D69)</f>
        <v>4135.21941</v>
      </c>
      <c r="AA21" s="224" t="n">
        <f aca="false">SUM(E66:E69)</f>
        <v>4214.411</v>
      </c>
      <c r="AB21" s="224" t="n">
        <f aca="false">SUM(F66:F69)</f>
        <v>461.437517</v>
      </c>
      <c r="AC21" s="224" t="n">
        <f aca="false">SUM(G66:G69)</f>
        <v>3179.21707</v>
      </c>
      <c r="AD21" s="224" t="n">
        <f aca="false">SUM(H66:H69)</f>
        <v>2110.7384</v>
      </c>
      <c r="AE21" s="224" t="n">
        <f aca="false">SUM(I66:I69)</f>
        <v>4582.3992</v>
      </c>
      <c r="AF21" s="224" t="n">
        <f aca="false">SUM(J66:J69)</f>
        <v>2567.07024</v>
      </c>
      <c r="AG21" s="224" t="n">
        <f aca="false">SUM(K66:K69)</f>
        <v>27321.9339</v>
      </c>
      <c r="AH21" s="224" t="n">
        <f aca="false">SUM(L66:L69)</f>
        <v>17047.5101</v>
      </c>
      <c r="AI21" s="224" t="n">
        <f aca="false">SUM(M66:M69)</f>
        <v>1847.55764</v>
      </c>
      <c r="AJ21" s="224" t="n">
        <f aca="false">SUM(N66:N69)</f>
        <v>10274.4016</v>
      </c>
      <c r="AK21" s="224" t="n">
        <f aca="false">SUM(O66:O69)</f>
        <v>9440.0175</v>
      </c>
      <c r="AL21" s="224" t="n">
        <f aca="false">SUM(P66:P69)</f>
        <v>4609.6794</v>
      </c>
      <c r="AM21" s="224" t="n">
        <f aca="false">SUM(Q66:Q69)</f>
        <v>2782.29122</v>
      </c>
      <c r="AN21" s="224" t="n">
        <f aca="false">SUM(R66:R69)</f>
        <v>11951.1686</v>
      </c>
      <c r="AO21" s="224" t="n">
        <f aca="false">SUM(S66:S69)</f>
        <v>491.95436</v>
      </c>
      <c r="AP21" s="225" t="n">
        <f aca="false">SUM(T66:T69)</f>
        <v>129185.715457</v>
      </c>
    </row>
    <row r="22" customFormat="false" ht="12.75" hidden="false" customHeight="false" outlineLevel="0" collapsed="false">
      <c r="B22" s="231" t="s">
        <v>144</v>
      </c>
      <c r="C22" s="232" t="n">
        <v>4381.1838</v>
      </c>
      <c r="D22" s="232" t="n">
        <v>495.50703</v>
      </c>
      <c r="E22" s="232" t="n">
        <v>619.31308</v>
      </c>
      <c r="F22" s="232" t="n">
        <v>80.472059</v>
      </c>
      <c r="G22" s="232" t="n">
        <v>532.13364</v>
      </c>
      <c r="H22" s="232" t="n">
        <v>335.79698</v>
      </c>
      <c r="I22" s="232" t="n">
        <v>760.78987</v>
      </c>
      <c r="J22" s="232" t="n">
        <v>246.27573</v>
      </c>
      <c r="K22" s="232" t="n">
        <v>3676.9136</v>
      </c>
      <c r="L22" s="232" t="n">
        <v>3246.7564</v>
      </c>
      <c r="M22" s="232" t="n">
        <v>307.4429</v>
      </c>
      <c r="N22" s="232" t="n">
        <v>1568.9888</v>
      </c>
      <c r="O22" s="232" t="n">
        <v>1787.6475</v>
      </c>
      <c r="P22" s="232" t="n">
        <v>878.66075</v>
      </c>
      <c r="Q22" s="232" t="n">
        <v>419.75404</v>
      </c>
      <c r="R22" s="232" t="n">
        <v>2115.6762</v>
      </c>
      <c r="S22" s="233" t="n">
        <v>88.396131</v>
      </c>
      <c r="T22" s="234" t="n">
        <f aca="false">SUM(C22:S22)</f>
        <v>21541.70851</v>
      </c>
      <c r="U22" s="235" t="n">
        <f aca="false">(T22-T18)/T18</f>
        <v>-0.0470965071126614</v>
      </c>
      <c r="X22" s="223" t="str">
        <f aca="false">EXPT_TN!$P22</f>
        <v>2011</v>
      </c>
      <c r="Y22" s="224" t="n">
        <f aca="false">SUM(C70:C73)</f>
        <v>25355.5678</v>
      </c>
      <c r="Z22" s="224" t="n">
        <f aca="false">SUM(D70:D73)</f>
        <v>4173.00058</v>
      </c>
      <c r="AA22" s="224" t="n">
        <f aca="false">SUM(E70:E73)</f>
        <v>4525.3935</v>
      </c>
      <c r="AB22" s="224" t="n">
        <f aca="false">SUM(F70:F73)</f>
        <v>323.312343</v>
      </c>
      <c r="AC22" s="224" t="n">
        <f aca="false">SUM(G70:G73)</f>
        <v>3313.15434</v>
      </c>
      <c r="AD22" s="224" t="n">
        <f aca="false">SUM(H70:H73)</f>
        <v>2325.14574</v>
      </c>
      <c r="AE22" s="224" t="n">
        <f aca="false">SUM(I70:I73)</f>
        <v>4705.6301</v>
      </c>
      <c r="AF22" s="224" t="n">
        <f aca="false">SUM(J70:J73)</f>
        <v>2888.27607</v>
      </c>
      <c r="AG22" s="224" t="n">
        <f aca="false">SUM(K70:K73)</f>
        <v>27717.2618</v>
      </c>
      <c r="AH22" s="224" t="n">
        <f aca="false">SUM(L70:L73)</f>
        <v>17162.2404</v>
      </c>
      <c r="AI22" s="224" t="n">
        <f aca="false">SUM(M70:M73)</f>
        <v>1785.38884</v>
      </c>
      <c r="AJ22" s="224" t="n">
        <f aca="false">SUM(N70:N73)</f>
        <v>11413.363</v>
      </c>
      <c r="AK22" s="224" t="n">
        <f aca="false">SUM(O70:O73)</f>
        <v>9012.5944</v>
      </c>
      <c r="AL22" s="224" t="n">
        <f aca="false">SUM(P70:P73)</f>
        <v>5370.5512</v>
      </c>
      <c r="AM22" s="224" t="n">
        <f aca="false">SUM(Q70:Q73)</f>
        <v>2885.97848</v>
      </c>
      <c r="AN22" s="224" t="n">
        <f aca="false">SUM(R70:R73)</f>
        <v>11614.0795</v>
      </c>
      <c r="AO22" s="224" t="n">
        <f aca="false">SUM(S70:S73)</f>
        <v>509.64831</v>
      </c>
      <c r="AP22" s="225" t="n">
        <f aca="false">SUM(T70:T73)</f>
        <v>135080.586403</v>
      </c>
    </row>
    <row r="23" customFormat="false" ht="12.75" hidden="false" customHeight="false" outlineLevel="0" collapsed="false">
      <c r="B23" s="223" t="s">
        <v>146</v>
      </c>
      <c r="C23" s="224" t="n">
        <v>4523.6572</v>
      </c>
      <c r="D23" s="224" t="n">
        <v>501.19051</v>
      </c>
      <c r="E23" s="224" t="n">
        <v>806.65047</v>
      </c>
      <c r="F23" s="224" t="n">
        <v>96.82547</v>
      </c>
      <c r="G23" s="224" t="n">
        <v>456.66842</v>
      </c>
      <c r="H23" s="224" t="n">
        <v>321.1739</v>
      </c>
      <c r="I23" s="224" t="n">
        <v>737.14563</v>
      </c>
      <c r="J23" s="224" t="n">
        <v>270.48516</v>
      </c>
      <c r="K23" s="224" t="n">
        <v>3854.4649</v>
      </c>
      <c r="L23" s="224" t="n">
        <v>2941.903</v>
      </c>
      <c r="M23" s="224" t="n">
        <v>204.34918</v>
      </c>
      <c r="N23" s="224" t="n">
        <v>1545.7519</v>
      </c>
      <c r="O23" s="224" t="n">
        <v>1496.5906</v>
      </c>
      <c r="P23" s="224" t="n">
        <v>725.02001</v>
      </c>
      <c r="Q23" s="224" t="n">
        <v>429.75811</v>
      </c>
      <c r="R23" s="224" t="n">
        <v>2029.6449</v>
      </c>
      <c r="S23" s="226" t="n">
        <v>83.36769</v>
      </c>
      <c r="T23" s="221" t="n">
        <f aca="false">SUM(C23:S23)</f>
        <v>21024.64705</v>
      </c>
      <c r="U23" s="227" t="n">
        <f aca="false">(T23-T19)/T19</f>
        <v>-0.0906954036708709</v>
      </c>
      <c r="X23" s="223" t="str">
        <f aca="false">EXPT_VL!$P23</f>
        <v>2012</v>
      </c>
      <c r="Y23" s="224" t="n">
        <f aca="false">SUM(C74:C77)</f>
        <v>27948.2792</v>
      </c>
      <c r="Z23" s="224" t="n">
        <f aca="false">SUM(D74:D77)</f>
        <v>3966.08575</v>
      </c>
      <c r="AA23" s="224" t="n">
        <f aca="false">SUM(E74:E77)</f>
        <v>5226.4881</v>
      </c>
      <c r="AB23" s="224" t="n">
        <f aca="false">SUM(F74:F77)</f>
        <v>432.874369</v>
      </c>
      <c r="AC23" s="224" t="n">
        <f aca="false">SUM(G74:G77)</f>
        <v>3042.35663</v>
      </c>
      <c r="AD23" s="224" t="n">
        <f aca="false">SUM(H74:H77)</f>
        <v>2293.16787</v>
      </c>
      <c r="AE23" s="224" t="n">
        <f aca="false">SUM(I74:I77)</f>
        <v>4476.3037</v>
      </c>
      <c r="AF23" s="224" t="n">
        <f aca="false">SUM(J74:J77)</f>
        <v>2918.44893</v>
      </c>
      <c r="AG23" s="224" t="n">
        <f aca="false">SUM(K74:K77)</f>
        <v>29718.5572</v>
      </c>
      <c r="AH23" s="224" t="n">
        <f aca="false">SUM(L74:L77)</f>
        <v>18996.5993</v>
      </c>
      <c r="AI23" s="224" t="n">
        <f aca="false">SUM(M74:M77)</f>
        <v>1997.26935</v>
      </c>
      <c r="AJ23" s="224" t="n">
        <f aca="false">SUM(N74:N77)</f>
        <v>11399.5737</v>
      </c>
      <c r="AK23" s="224" t="n">
        <f aca="false">SUM(O74:O77)</f>
        <v>10625.3611</v>
      </c>
      <c r="AL23" s="224" t="n">
        <f aca="false">SUM(P74:P77)</f>
        <v>10068.9608</v>
      </c>
      <c r="AM23" s="224" t="n">
        <f aca="false">SUM(Q74:Q77)</f>
        <v>2697.01626</v>
      </c>
      <c r="AN23" s="224" t="n">
        <f aca="false">SUM(R74:R77)</f>
        <v>12130.7347</v>
      </c>
      <c r="AO23" s="224" t="n">
        <f aca="false">SUM(S74:S77)</f>
        <v>494.03451</v>
      </c>
      <c r="AP23" s="225" t="n">
        <f aca="false">SUM(T74:T77)</f>
        <v>148432.111469</v>
      </c>
    </row>
    <row r="24" customFormat="false" ht="12.75" hidden="false" customHeight="false" outlineLevel="0" collapsed="false">
      <c r="B24" s="223" t="s">
        <v>148</v>
      </c>
      <c r="C24" s="224" t="n">
        <v>4129.5138</v>
      </c>
      <c r="D24" s="224" t="n">
        <v>496.48841</v>
      </c>
      <c r="E24" s="224" t="n">
        <v>740.33074</v>
      </c>
      <c r="F24" s="224" t="n">
        <v>75.420724</v>
      </c>
      <c r="G24" s="224" t="n">
        <v>470.4548</v>
      </c>
      <c r="H24" s="224" t="n">
        <v>303.40446</v>
      </c>
      <c r="I24" s="224" t="n">
        <v>726.77821</v>
      </c>
      <c r="J24" s="224" t="n">
        <v>282.5999</v>
      </c>
      <c r="K24" s="224" t="n">
        <v>3978.3893</v>
      </c>
      <c r="L24" s="224" t="n">
        <v>3205.4098</v>
      </c>
      <c r="M24" s="224" t="n">
        <v>359.54448</v>
      </c>
      <c r="N24" s="224" t="n">
        <v>1680.0772</v>
      </c>
      <c r="O24" s="224" t="n">
        <v>1693.7098</v>
      </c>
      <c r="P24" s="224" t="n">
        <v>810.19309</v>
      </c>
      <c r="Q24" s="224" t="n">
        <v>415.35279</v>
      </c>
      <c r="R24" s="224" t="n">
        <v>2163.9944</v>
      </c>
      <c r="S24" s="226" t="n">
        <v>85.151407</v>
      </c>
      <c r="T24" s="221" t="n">
        <f aca="false">SUM(C24:S24)</f>
        <v>21616.813311</v>
      </c>
      <c r="U24" s="227" t="n">
        <f aca="false">(T24-T20)/T20</f>
        <v>-0.0681773681198501</v>
      </c>
      <c r="X24" s="223" t="n">
        <f aca="false">EXPT_VL!$P24</f>
        <v>2013</v>
      </c>
      <c r="Y24" s="224" t="n">
        <f aca="false">SUM(C78:C81)</f>
        <v>28196.9683</v>
      </c>
      <c r="Z24" s="224" t="n">
        <f aca="false">SUM(D78:D81)</f>
        <v>3843.03217</v>
      </c>
      <c r="AA24" s="224" t="n">
        <f aca="false">SUM(E78:E81)</f>
        <v>5901.9828</v>
      </c>
      <c r="AB24" s="224" t="n">
        <f aca="false">SUM(F78:F81)</f>
        <v>553.35978</v>
      </c>
      <c r="AC24" s="224" t="n">
        <f aca="false">SUM(G78:G81)</f>
        <v>3190.3019</v>
      </c>
      <c r="AD24" s="224" t="n">
        <f aca="false">SUM(H78:H81)</f>
        <v>2391.29349</v>
      </c>
      <c r="AE24" s="224" t="n">
        <f aca="false">SUM(I78:I81)</f>
        <v>4781.4993</v>
      </c>
      <c r="AF24" s="224" t="n">
        <f aca="false">SUM(J78:J81)</f>
        <v>3051.14207</v>
      </c>
      <c r="AG24" s="224" t="n">
        <f aca="false">SUM(K78:K81)</f>
        <v>29183.8481</v>
      </c>
      <c r="AH24" s="224" t="n">
        <f aca="false">SUM(L78:L81)</f>
        <v>20907.9841</v>
      </c>
      <c r="AI24" s="224" t="n">
        <f aca="false">SUM(M78:M81)</f>
        <v>1765.37933</v>
      </c>
      <c r="AJ24" s="224" t="n">
        <f aca="false">SUM(N78:N81)</f>
        <v>12684.1877</v>
      </c>
      <c r="AK24" s="224" t="n">
        <f aca="false">SUM(O78:O81)</f>
        <v>12334.9402</v>
      </c>
      <c r="AL24" s="224" t="n">
        <f aca="false">SUM(P78:P81)</f>
        <v>11508.1208</v>
      </c>
      <c r="AM24" s="224" t="n">
        <f aca="false">SUM(Q78:Q81)</f>
        <v>2956.80502</v>
      </c>
      <c r="AN24" s="224" t="n">
        <f aca="false">SUM(R78:R81)</f>
        <v>13143.8953</v>
      </c>
      <c r="AO24" s="224" t="n">
        <f aca="false">SUM(S78:S81)</f>
        <v>517.08077</v>
      </c>
      <c r="AP24" s="225" t="n">
        <f aca="false">SUM(T78:T81)</f>
        <v>156911.82113</v>
      </c>
    </row>
    <row r="25" customFormat="false" ht="13.5" hidden="false" customHeight="false" outlineLevel="0" collapsed="false">
      <c r="B25" s="228" t="s">
        <v>149</v>
      </c>
      <c r="C25" s="229" t="n">
        <v>4573.8233</v>
      </c>
      <c r="D25" s="229" t="n">
        <v>545.31607</v>
      </c>
      <c r="E25" s="229" t="n">
        <v>789.44571</v>
      </c>
      <c r="F25" s="229" t="n">
        <v>98.729481</v>
      </c>
      <c r="G25" s="229" t="n">
        <v>520.17886</v>
      </c>
      <c r="H25" s="229" t="n">
        <v>353.01451</v>
      </c>
      <c r="I25" s="229" t="n">
        <v>886.95627</v>
      </c>
      <c r="J25" s="229" t="n">
        <v>324.86974</v>
      </c>
      <c r="K25" s="229" t="n">
        <v>4097.5355</v>
      </c>
      <c r="L25" s="229" t="n">
        <v>3463.6645</v>
      </c>
      <c r="M25" s="229" t="n">
        <v>177.84898</v>
      </c>
      <c r="N25" s="229" t="n">
        <v>1620.9721</v>
      </c>
      <c r="O25" s="229" t="n">
        <v>1732.9851</v>
      </c>
      <c r="P25" s="229" t="n">
        <v>892.01756</v>
      </c>
      <c r="Q25" s="229" t="n">
        <v>494.26562</v>
      </c>
      <c r="R25" s="229" t="n">
        <v>2163.4733</v>
      </c>
      <c r="S25" s="230" t="n">
        <v>83.378645</v>
      </c>
      <c r="T25" s="236" t="n">
        <f aca="false">SUM(C25:S25)</f>
        <v>22818.475246</v>
      </c>
      <c r="U25" s="237" t="n">
        <f aca="false">(T25-T21)/T21</f>
        <v>-0.00303318237167058</v>
      </c>
      <c r="X25" s="223" t="n">
        <f aca="false">EXPT_VL!$P25</f>
        <v>2014</v>
      </c>
      <c r="Y25" s="224" t="n">
        <f aca="false">SUM(C82:C85)</f>
        <v>30844.1106</v>
      </c>
      <c r="Z25" s="224" t="n">
        <f aca="false">SUM(D82:D85)</f>
        <v>3983.98133</v>
      </c>
      <c r="AA25" s="224" t="n">
        <f aca="false">SUM(E82:E85)</f>
        <v>5654.8354</v>
      </c>
      <c r="AB25" s="224" t="n">
        <f aca="false">SUM(F82:F85)</f>
        <v>689.41364</v>
      </c>
      <c r="AC25" s="224" t="n">
        <f aca="false">SUM(G82:G85)</f>
        <v>3320.72417</v>
      </c>
      <c r="AD25" s="224" t="n">
        <f aca="false">SUM(H82:H85)</f>
        <v>2595.8108</v>
      </c>
      <c r="AE25" s="224" t="n">
        <f aca="false">SUM(I82:I85)</f>
        <v>4889.3293</v>
      </c>
      <c r="AF25" s="224" t="n">
        <f aca="false">SUM(J82:J85)</f>
        <v>3433.32669</v>
      </c>
      <c r="AG25" s="224" t="n">
        <f aca="false">SUM(K82:K85)</f>
        <v>30303.9408</v>
      </c>
      <c r="AH25" s="224" t="n">
        <f aca="false">SUM(L82:L85)</f>
        <v>21571.306</v>
      </c>
      <c r="AI25" s="224" t="n">
        <f aca="false">SUM(M82:M85)</f>
        <v>1912.04945</v>
      </c>
      <c r="AJ25" s="224" t="n">
        <f aca="false">SUM(N82:N85)</f>
        <v>11457.7137</v>
      </c>
      <c r="AK25" s="224" t="n">
        <f aca="false">SUM(O82:O85)</f>
        <v>11764.4879</v>
      </c>
      <c r="AL25" s="224" t="n">
        <f aca="false">SUM(P82:P85)</f>
        <v>12852.9289</v>
      </c>
      <c r="AM25" s="224" t="n">
        <f aca="false">SUM(Q82:Q85)</f>
        <v>3229.24962</v>
      </c>
      <c r="AN25" s="224" t="n">
        <f aca="false">SUM(R82:R85)</f>
        <v>16038.0752</v>
      </c>
      <c r="AO25" s="224" t="n">
        <f aca="false">SUM(S82:S85)</f>
        <v>558.8109</v>
      </c>
      <c r="AP25" s="225" t="n">
        <f aca="false">SUM(T82:T85)</f>
        <v>165100.0944</v>
      </c>
    </row>
    <row r="26" customFormat="false" ht="12.75" hidden="false" customHeight="false" outlineLevel="0" collapsed="false">
      <c r="B26" s="231" t="s">
        <v>150</v>
      </c>
      <c r="C26" s="232" t="n">
        <v>4349.1244</v>
      </c>
      <c r="D26" s="232" t="n">
        <v>565.9957</v>
      </c>
      <c r="E26" s="232" t="n">
        <v>842.37818</v>
      </c>
      <c r="F26" s="232" t="n">
        <v>94.271567</v>
      </c>
      <c r="G26" s="232" t="n">
        <v>553.45883</v>
      </c>
      <c r="H26" s="232" t="n">
        <v>301.10406</v>
      </c>
      <c r="I26" s="232" t="n">
        <v>929.74262</v>
      </c>
      <c r="J26" s="232" t="n">
        <v>345.39655</v>
      </c>
      <c r="K26" s="232" t="n">
        <v>4272.931</v>
      </c>
      <c r="L26" s="232" t="n">
        <v>3551.7358</v>
      </c>
      <c r="M26" s="232" t="n">
        <v>218.82327</v>
      </c>
      <c r="N26" s="232" t="n">
        <v>1810.7679</v>
      </c>
      <c r="O26" s="232" t="n">
        <v>1646.846</v>
      </c>
      <c r="P26" s="232" t="n">
        <v>788.55036</v>
      </c>
      <c r="Q26" s="232" t="n">
        <v>533.75111</v>
      </c>
      <c r="R26" s="232" t="n">
        <v>2321.2962</v>
      </c>
      <c r="S26" s="233" t="n">
        <v>84.361987</v>
      </c>
      <c r="T26" s="234" t="n">
        <f aca="false">SUM(C26:S26)</f>
        <v>23210.535534</v>
      </c>
      <c r="U26" s="235" t="n">
        <f aca="false">(T26-T22)/T22</f>
        <v>0.0774695759728299</v>
      </c>
      <c r="X26" s="223" t="str">
        <f aca="false">EXPT_VL!$P26</f>
        <v>2015</v>
      </c>
      <c r="Y26" s="224" t="n">
        <f aca="false">SUM(C86:C89)</f>
        <v>29352.8807</v>
      </c>
      <c r="Z26" s="224" t="n">
        <f aca="false">SUM(D86:D89)</f>
        <v>4433.413</v>
      </c>
      <c r="AA26" s="224" t="n">
        <f aca="false">SUM(E86:E89)</f>
        <v>5815.8552</v>
      </c>
      <c r="AB26" s="224" t="n">
        <f aca="false">SUM(F86:F89)</f>
        <v>980.79618</v>
      </c>
      <c r="AC26" s="224" t="n">
        <f aca="false">SUM(G86:G89)</f>
        <v>4205.6871</v>
      </c>
      <c r="AD26" s="224" t="n">
        <f aca="false">SUM(H86:H89)</f>
        <v>2486.97493</v>
      </c>
      <c r="AE26" s="224" t="n">
        <f aca="false">SUM(I86:I89)</f>
        <v>5433.6078</v>
      </c>
      <c r="AF26" s="224" t="n">
        <f aca="false">SUM(J86:J89)</f>
        <v>3783.70322</v>
      </c>
      <c r="AG26" s="224" t="n">
        <f aca="false">SUM(K86:K89)</f>
        <v>31588.1967</v>
      </c>
      <c r="AH26" s="224" t="n">
        <f aca="false">SUM(L86:L89)</f>
        <v>22625.1161</v>
      </c>
      <c r="AI26" s="224" t="n">
        <f aca="false">SUM(M86:M89)</f>
        <v>1844.6161</v>
      </c>
      <c r="AJ26" s="224" t="n">
        <f aca="false">SUM(N86:N89)</f>
        <v>11887.7981</v>
      </c>
      <c r="AK26" s="224" t="n">
        <f aca="false">SUM(O86:O89)</f>
        <v>11242.4425</v>
      </c>
      <c r="AL26" s="224" t="n">
        <f aca="false">SUM(P86:P89)</f>
        <v>11785.0319</v>
      </c>
      <c r="AM26" s="224" t="n">
        <f aca="false">SUM(Q86:Q89)</f>
        <v>3160.56336</v>
      </c>
      <c r="AN26" s="224" t="n">
        <f aca="false">SUM(R86:R89)</f>
        <v>16073.5552</v>
      </c>
      <c r="AO26" s="224" t="n">
        <f aca="false">SUM(S86:S89)</f>
        <v>598.69657</v>
      </c>
      <c r="AP26" s="225" t="n">
        <f aca="false">SUM(T86:T89)</f>
        <v>167298.93466</v>
      </c>
    </row>
    <row r="27" customFormat="false" ht="12.75" hidden="false" customHeight="false" outlineLevel="0" collapsed="false">
      <c r="B27" s="223" t="s">
        <v>152</v>
      </c>
      <c r="C27" s="224" t="n">
        <v>4495.2083</v>
      </c>
      <c r="D27" s="224" t="n">
        <v>590.24349</v>
      </c>
      <c r="E27" s="224" t="n">
        <v>865.12694</v>
      </c>
      <c r="F27" s="224" t="n">
        <v>103.95774</v>
      </c>
      <c r="G27" s="224" t="n">
        <v>569.35354</v>
      </c>
      <c r="H27" s="224" t="n">
        <v>370.20894</v>
      </c>
      <c r="I27" s="224" t="n">
        <v>910.10439</v>
      </c>
      <c r="J27" s="224" t="n">
        <v>311.38736</v>
      </c>
      <c r="K27" s="224" t="n">
        <v>4108.9277</v>
      </c>
      <c r="L27" s="224" t="n">
        <v>3688.7783</v>
      </c>
      <c r="M27" s="224" t="n">
        <v>213.1831</v>
      </c>
      <c r="N27" s="224" t="n">
        <v>1858.6088</v>
      </c>
      <c r="O27" s="224" t="n">
        <v>1728.0624</v>
      </c>
      <c r="P27" s="224" t="n">
        <v>808.81775</v>
      </c>
      <c r="Q27" s="224" t="n">
        <v>403.23694</v>
      </c>
      <c r="R27" s="224" t="n">
        <v>2345.3332</v>
      </c>
      <c r="S27" s="226" t="n">
        <v>81.838358</v>
      </c>
      <c r="T27" s="221" t="n">
        <f aca="false">SUM(C27:S27)</f>
        <v>23452.377248</v>
      </c>
      <c r="U27" s="227" t="n">
        <f aca="false">(T27-T23)/T23</f>
        <v>0.115470675546965</v>
      </c>
      <c r="X27" s="223" t="str">
        <f aca="false">EXPT_VL!$P27</f>
        <v>2016</v>
      </c>
      <c r="Y27" s="224" t="n">
        <f aca="false">SUM(C90:C93)</f>
        <v>33497.1341</v>
      </c>
      <c r="Z27" s="224" t="n">
        <f aca="false">SUM(D90:D93)</f>
        <v>4609.7066</v>
      </c>
      <c r="AA27" s="224" t="n">
        <f aca="false">SUM(E90:E93)</f>
        <v>5586.4202</v>
      </c>
      <c r="AB27" s="224" t="n">
        <f aca="false">SUM(F90:F93)</f>
        <v>918.76602</v>
      </c>
      <c r="AC27" s="224" t="n">
        <f aca="false">SUM(G90:G93)</f>
        <v>4412.6723</v>
      </c>
      <c r="AD27" s="224" t="n">
        <f aca="false">SUM(H90:H93)</f>
        <v>2746.93785</v>
      </c>
      <c r="AE27" s="224" t="n">
        <f aca="false">SUM(I90:I93)</f>
        <v>5629.9629</v>
      </c>
      <c r="AF27" s="224" t="n">
        <f aca="false">SUM(J90:J93)</f>
        <v>3957.22919</v>
      </c>
      <c r="AG27" s="224" t="n">
        <f aca="false">SUM(K90:K93)</f>
        <v>31671.8437</v>
      </c>
      <c r="AH27" s="224" t="n">
        <f aca="false">SUM(L90:L93)</f>
        <v>22857.8644</v>
      </c>
      <c r="AI27" s="224" t="n">
        <f aca="false">SUM(M90:M93)</f>
        <v>1928.41196</v>
      </c>
      <c r="AJ27" s="224" t="n">
        <f aca="false">SUM(N90:N93)</f>
        <v>12646.2023</v>
      </c>
      <c r="AK27" s="224" t="n">
        <f aca="false">SUM(O90:O93)</f>
        <v>10894.3195</v>
      </c>
      <c r="AL27" s="224" t="n">
        <f aca="false">SUM(P90:P93)</f>
        <v>11992.2188</v>
      </c>
      <c r="AM27" s="224" t="n">
        <f aca="false">SUM(Q90:Q93)</f>
        <v>3316.6202</v>
      </c>
      <c r="AN27" s="224" t="n">
        <f aca="false">SUM(R90:R93)</f>
        <v>15338.0313</v>
      </c>
      <c r="AO27" s="224" t="n">
        <f aca="false">SUM(S90:S93)</f>
        <v>665.66594</v>
      </c>
      <c r="AP27" s="225" t="n">
        <f aca="false">SUM(T90:T93)</f>
        <v>172670.00726</v>
      </c>
    </row>
    <row r="28" customFormat="false" ht="12.75" hidden="false" customHeight="false" outlineLevel="0" collapsed="false">
      <c r="B28" s="223" t="s">
        <v>154</v>
      </c>
      <c r="C28" s="224" t="n">
        <v>4420.0395</v>
      </c>
      <c r="D28" s="224" t="n">
        <v>656.38364</v>
      </c>
      <c r="E28" s="224" t="n">
        <v>925.72226</v>
      </c>
      <c r="F28" s="224" t="n">
        <v>100.52019</v>
      </c>
      <c r="G28" s="224" t="n">
        <v>498.17861</v>
      </c>
      <c r="H28" s="224" t="n">
        <v>361.42192</v>
      </c>
      <c r="I28" s="224" t="n">
        <v>911.34625</v>
      </c>
      <c r="J28" s="224" t="n">
        <v>333.58402</v>
      </c>
      <c r="K28" s="224" t="n">
        <v>4113.8527</v>
      </c>
      <c r="L28" s="224" t="n">
        <v>3645.1376</v>
      </c>
      <c r="M28" s="224" t="n">
        <v>194.15209</v>
      </c>
      <c r="N28" s="224" t="n">
        <v>1808.8472</v>
      </c>
      <c r="O28" s="224" t="n">
        <v>1667.0662</v>
      </c>
      <c r="P28" s="224" t="n">
        <v>835.80684</v>
      </c>
      <c r="Q28" s="224" t="n">
        <v>471.46455</v>
      </c>
      <c r="R28" s="224" t="n">
        <v>2228.1056</v>
      </c>
      <c r="S28" s="226" t="n">
        <v>83.697976</v>
      </c>
      <c r="T28" s="221" t="n">
        <f aca="false">SUM(C28:S28)</f>
        <v>23255.327146</v>
      </c>
      <c r="U28" s="227" t="n">
        <f aca="false">(T28-T24)/T24</f>
        <v>0.0757981211858924</v>
      </c>
    </row>
    <row r="29" customFormat="false" ht="13.5" hidden="false" customHeight="false" outlineLevel="0" collapsed="false">
      <c r="B29" s="228" t="s">
        <v>155</v>
      </c>
      <c r="C29" s="229" t="n">
        <v>4398.5065</v>
      </c>
      <c r="D29" s="229" t="n">
        <v>674.70583</v>
      </c>
      <c r="E29" s="229" t="n">
        <v>777.08157</v>
      </c>
      <c r="F29" s="229" t="n">
        <v>114.22178</v>
      </c>
      <c r="G29" s="229" t="n">
        <v>525.48967</v>
      </c>
      <c r="H29" s="229" t="n">
        <v>408.11263</v>
      </c>
      <c r="I29" s="229" t="n">
        <v>818.36266</v>
      </c>
      <c r="J29" s="229" t="n">
        <v>365.12419</v>
      </c>
      <c r="K29" s="229" t="n">
        <v>4171.8912</v>
      </c>
      <c r="L29" s="229" t="n">
        <v>3507.3815</v>
      </c>
      <c r="M29" s="229" t="n">
        <v>195.9834</v>
      </c>
      <c r="N29" s="229" t="n">
        <v>1821.2328</v>
      </c>
      <c r="O29" s="229" t="n">
        <v>1502.1678</v>
      </c>
      <c r="P29" s="229" t="n">
        <v>765.98235</v>
      </c>
      <c r="Q29" s="229" t="n">
        <v>466.60335</v>
      </c>
      <c r="R29" s="229" t="n">
        <v>1999.1446</v>
      </c>
      <c r="S29" s="230" t="n">
        <v>78.88517</v>
      </c>
      <c r="T29" s="236" t="n">
        <f aca="false">SUM(C29:S29)</f>
        <v>22590.877</v>
      </c>
      <c r="U29" s="237" t="n">
        <f aca="false">(T29-T25)/T25</f>
        <v>-0.0099742968601681</v>
      </c>
      <c r="X29" s="223" t="str">
        <f aca="false">EXPT_VL!$P29</f>
        <v>2017</v>
      </c>
      <c r="Y29" s="224" t="n">
        <f aca="false">SUM(C96:C99)</f>
        <v>33407.3013</v>
      </c>
      <c r="Z29" s="224" t="n">
        <f aca="false">SUM(D96:D99)</f>
        <v>4820.1341</v>
      </c>
      <c r="AA29" s="224" t="n">
        <f aca="false">SUM(E96:E99)</f>
        <v>6072.7208</v>
      </c>
      <c r="AB29" s="224" t="n">
        <f aca="false">SUM(F96:F99)</f>
        <v>1362.80826</v>
      </c>
      <c r="AC29" s="224" t="n">
        <f aca="false">SUM(G96:G99)</f>
        <v>4595.308</v>
      </c>
      <c r="AD29" s="224" t="n">
        <f aca="false">SUM(H96:H99)</f>
        <v>2821.44208</v>
      </c>
      <c r="AE29" s="224" t="n">
        <f aca="false">SUM(I96:I99)</f>
        <v>5447.7302</v>
      </c>
      <c r="AF29" s="224" t="n">
        <f aca="false">SUM(J96:J99)</f>
        <v>3843.40525</v>
      </c>
      <c r="AG29" s="224" t="n">
        <f aca="false">SUM(K96:K99)</f>
        <v>34028.6891</v>
      </c>
      <c r="AH29" s="224" t="n">
        <f aca="false">SUM(L96:L99)</f>
        <v>22968.8809</v>
      </c>
      <c r="AI29" s="224" t="n">
        <f aca="false">SUM(M96:M99)</f>
        <v>1907.50219</v>
      </c>
      <c r="AJ29" s="224" t="n">
        <f aca="false">SUM(N96:N99)</f>
        <v>12653.2667</v>
      </c>
      <c r="AK29" s="224" t="n">
        <f aca="false">SUM(O96:O99)</f>
        <v>11401.3034</v>
      </c>
      <c r="AL29" s="224" t="n">
        <f aca="false">SUM(P96:P99)</f>
        <v>13043.7057</v>
      </c>
      <c r="AM29" s="224" t="n">
        <f aca="false">SUM(Q96:Q99)</f>
        <v>3507.15259</v>
      </c>
      <c r="AN29" s="224" t="n">
        <f aca="false">SUM(R96:R99)</f>
        <v>15225.8237</v>
      </c>
      <c r="AO29" s="224" t="n">
        <f aca="false">SUM(S96:S99)</f>
        <v>655.87103</v>
      </c>
      <c r="AP29" s="225" t="n">
        <f aca="false">SUM(T96:T99)</f>
        <v>177763.0453</v>
      </c>
    </row>
    <row r="30" customFormat="false" ht="12.75" hidden="false" customHeight="false" outlineLevel="0" collapsed="false">
      <c r="B30" s="231" t="s">
        <v>158</v>
      </c>
      <c r="C30" s="232" t="n">
        <v>4124.9291</v>
      </c>
      <c r="D30" s="232" t="n">
        <v>816.40338</v>
      </c>
      <c r="E30" s="232" t="n">
        <v>862.1608</v>
      </c>
      <c r="F30" s="232" t="n">
        <v>105.97136</v>
      </c>
      <c r="G30" s="232" t="n">
        <v>479.84998</v>
      </c>
      <c r="H30" s="232" t="n">
        <v>368.06684</v>
      </c>
      <c r="I30" s="232" t="n">
        <v>936.20153</v>
      </c>
      <c r="J30" s="232" t="n">
        <v>363.34085</v>
      </c>
      <c r="K30" s="232" t="n">
        <v>4410.3652</v>
      </c>
      <c r="L30" s="232" t="n">
        <v>3711.3847</v>
      </c>
      <c r="M30" s="232" t="n">
        <v>212.76603</v>
      </c>
      <c r="N30" s="232" t="n">
        <v>1934.3468</v>
      </c>
      <c r="O30" s="232" t="n">
        <v>1635.5069</v>
      </c>
      <c r="P30" s="232" t="n">
        <v>892.58572</v>
      </c>
      <c r="Q30" s="232" t="n">
        <v>503.44317</v>
      </c>
      <c r="R30" s="232" t="n">
        <v>2121.6389</v>
      </c>
      <c r="S30" s="233" t="n">
        <v>87.850281</v>
      </c>
      <c r="T30" s="234" t="n">
        <f aca="false">SUM(C30:S30)</f>
        <v>23566.811541</v>
      </c>
      <c r="U30" s="235" t="n">
        <f aca="false">(T30-T26)/T26</f>
        <v>0.0153497538425216</v>
      </c>
      <c r="X30" s="223" t="str">
        <f aca="false">EXPT_VL!$P30</f>
        <v>2018</v>
      </c>
      <c r="Y30" s="224" t="n">
        <f aca="false">SUM(C100:C103)</f>
        <v>36695.0216</v>
      </c>
      <c r="Z30" s="224" t="n">
        <f aca="false">SUM(D100:D103)</f>
        <v>5031.1965</v>
      </c>
      <c r="AA30" s="224" t="n">
        <f aca="false">SUM(E100:E103)</f>
        <v>5453.7495</v>
      </c>
      <c r="AB30" s="224" t="n">
        <f aca="false">SUM(F100:F103)</f>
        <v>1539.00438</v>
      </c>
      <c r="AC30" s="224" t="n">
        <f aca="false">SUM(G100:G103)</f>
        <v>3825.47884</v>
      </c>
      <c r="AD30" s="224" t="n">
        <f aca="false">SUM(H100:H103)</f>
        <v>2766.93295</v>
      </c>
      <c r="AE30" s="224" t="n">
        <f aca="false">SUM(I100:I103)</f>
        <v>5684.6543</v>
      </c>
      <c r="AF30" s="224" t="n">
        <f aca="false">SUM(J100:J103)</f>
        <v>3933.68249</v>
      </c>
      <c r="AG30" s="224" t="n">
        <f aca="false">SUM(K100:K103)</f>
        <v>33972.6358</v>
      </c>
      <c r="AH30" s="224" t="n">
        <f aca="false">SUM(L100:L103)</f>
        <v>24371.2753</v>
      </c>
      <c r="AI30" s="224" t="n">
        <f aca="false">SUM(M100:M103)</f>
        <v>2019.73437</v>
      </c>
      <c r="AJ30" s="224" t="n">
        <f aca="false">SUM(N100:N103)</f>
        <v>14261.069</v>
      </c>
      <c r="AK30" s="224" t="n">
        <f aca="false">SUM(O100:O103)</f>
        <v>10297.6534</v>
      </c>
      <c r="AL30" s="224" t="n">
        <f aca="false">SUM(P100:P103)</f>
        <v>12120.6471</v>
      </c>
      <c r="AM30" s="224" t="n">
        <f aca="false">SUM(Q100:Q103)</f>
        <v>3519.66183</v>
      </c>
      <c r="AN30" s="224" t="n">
        <f aca="false">SUM(R100:R103)</f>
        <v>14633.1821</v>
      </c>
      <c r="AO30" s="224" t="n">
        <f aca="false">SUM(S100:S103)</f>
        <v>733.26545</v>
      </c>
      <c r="AP30" s="225" t="n">
        <f aca="false">SUM(T100:T103)</f>
        <v>180858.84491</v>
      </c>
    </row>
    <row r="31" customFormat="false" ht="12.75" hidden="false" customHeight="false" outlineLevel="0" collapsed="false">
      <c r="B31" s="223" t="s">
        <v>160</v>
      </c>
      <c r="C31" s="224" t="n">
        <v>4349.32</v>
      </c>
      <c r="D31" s="224" t="n">
        <v>679.13177</v>
      </c>
      <c r="E31" s="224" t="n">
        <v>805.15528</v>
      </c>
      <c r="F31" s="224" t="n">
        <v>85.840984</v>
      </c>
      <c r="G31" s="224" t="n">
        <v>507.82328</v>
      </c>
      <c r="H31" s="224" t="n">
        <v>362.61525</v>
      </c>
      <c r="I31" s="224" t="n">
        <v>952.9135</v>
      </c>
      <c r="J31" s="224" t="n">
        <v>366.05159</v>
      </c>
      <c r="K31" s="224" t="n">
        <v>4433.7508</v>
      </c>
      <c r="L31" s="224" t="n">
        <v>3569.8677</v>
      </c>
      <c r="M31" s="224" t="n">
        <v>250.20865</v>
      </c>
      <c r="N31" s="224" t="n">
        <v>1801.4368</v>
      </c>
      <c r="O31" s="224" t="n">
        <v>1643.0358</v>
      </c>
      <c r="P31" s="224" t="n">
        <v>873.89863</v>
      </c>
      <c r="Q31" s="224" t="n">
        <v>477.85452</v>
      </c>
      <c r="R31" s="224" t="n">
        <v>2138.8979</v>
      </c>
      <c r="S31" s="226" t="n">
        <v>81.619495</v>
      </c>
      <c r="T31" s="221" t="n">
        <f aca="false">SUM(C31:S31)</f>
        <v>23379.421949</v>
      </c>
      <c r="U31" s="227" t="n">
        <f aca="false">(T31-T27)/T27</f>
        <v>-0.00311078481420157</v>
      </c>
    </row>
    <row r="32" customFormat="false" ht="12.75" hidden="false" customHeight="false" outlineLevel="0" collapsed="false">
      <c r="B32" s="223" t="s">
        <v>161</v>
      </c>
      <c r="C32" s="224" t="n">
        <v>4246.8934</v>
      </c>
      <c r="D32" s="224" t="n">
        <v>671.91555</v>
      </c>
      <c r="E32" s="224" t="n">
        <v>807.52395</v>
      </c>
      <c r="F32" s="224" t="n">
        <v>89.040961</v>
      </c>
      <c r="G32" s="224" t="n">
        <v>510.26845</v>
      </c>
      <c r="H32" s="224" t="n">
        <v>376.08431</v>
      </c>
      <c r="I32" s="224" t="n">
        <v>892.80264</v>
      </c>
      <c r="J32" s="224" t="n">
        <v>373.71357</v>
      </c>
      <c r="K32" s="224" t="n">
        <v>4292.789</v>
      </c>
      <c r="L32" s="224" t="n">
        <v>3702.4104</v>
      </c>
      <c r="M32" s="224" t="n">
        <v>249.84833</v>
      </c>
      <c r="N32" s="224" t="n">
        <v>1963.8515</v>
      </c>
      <c r="O32" s="224" t="n">
        <v>1615.2184</v>
      </c>
      <c r="P32" s="224" t="n">
        <v>770.98659</v>
      </c>
      <c r="Q32" s="224" t="n">
        <v>445.06584</v>
      </c>
      <c r="R32" s="224" t="n">
        <v>2041.7114</v>
      </c>
      <c r="S32" s="226" t="n">
        <v>76.711807</v>
      </c>
      <c r="T32" s="221" t="n">
        <f aca="false">SUM(C32:S32)</f>
        <v>23126.836098</v>
      </c>
      <c r="U32" s="227" t="n">
        <f aca="false">(T32-T28)/T28</f>
        <v>-0.00552523072211837</v>
      </c>
    </row>
    <row r="33" customFormat="false" ht="13.5" hidden="false" customHeight="false" outlineLevel="0" collapsed="false">
      <c r="B33" s="228" t="s">
        <v>162</v>
      </c>
      <c r="C33" s="229" t="n">
        <v>4134.7183</v>
      </c>
      <c r="D33" s="229" t="n">
        <v>638.34348</v>
      </c>
      <c r="E33" s="229" t="n">
        <v>863.58695</v>
      </c>
      <c r="F33" s="229" t="n">
        <v>92.666937</v>
      </c>
      <c r="G33" s="229" t="n">
        <v>509.67038</v>
      </c>
      <c r="H33" s="229" t="n">
        <v>365.35154</v>
      </c>
      <c r="I33" s="229" t="n">
        <v>919.16248</v>
      </c>
      <c r="J33" s="229" t="n">
        <v>366.27054</v>
      </c>
      <c r="K33" s="229" t="n">
        <v>4334.7679</v>
      </c>
      <c r="L33" s="229" t="n">
        <v>3700.9154</v>
      </c>
      <c r="M33" s="229" t="n">
        <v>248.93796</v>
      </c>
      <c r="N33" s="229" t="n">
        <v>1867.9285</v>
      </c>
      <c r="O33" s="229" t="n">
        <v>1585.773</v>
      </c>
      <c r="P33" s="229" t="n">
        <v>783.32214</v>
      </c>
      <c r="Q33" s="229" t="n">
        <v>427.44537</v>
      </c>
      <c r="R33" s="229" t="n">
        <v>2199.3336</v>
      </c>
      <c r="S33" s="230" t="n">
        <v>70.437716</v>
      </c>
      <c r="T33" s="236" t="n">
        <f aca="false">SUM(C33:S33)</f>
        <v>23108.632193</v>
      </c>
      <c r="U33" s="237" t="n">
        <f aca="false">(T33-T29)/T29</f>
        <v>0.0229187734942737</v>
      </c>
    </row>
    <row r="34" customFormat="false" ht="12.75" hidden="false" customHeight="false" outlineLevel="0" collapsed="false">
      <c r="B34" s="231" t="s">
        <v>163</v>
      </c>
      <c r="C34" s="232" t="n">
        <v>3917.0062</v>
      </c>
      <c r="D34" s="232" t="n">
        <v>596.74357</v>
      </c>
      <c r="E34" s="232" t="n">
        <v>871.91465</v>
      </c>
      <c r="F34" s="232" t="n">
        <v>69.322904</v>
      </c>
      <c r="G34" s="232" t="n">
        <v>489.08453</v>
      </c>
      <c r="H34" s="232" t="n">
        <v>402.11615</v>
      </c>
      <c r="I34" s="232" t="n">
        <v>815.36962</v>
      </c>
      <c r="J34" s="232" t="n">
        <v>311.78906</v>
      </c>
      <c r="K34" s="232" t="n">
        <v>3921.7942</v>
      </c>
      <c r="L34" s="232" t="n">
        <v>3647.9765</v>
      </c>
      <c r="M34" s="232" t="n">
        <v>777.3446</v>
      </c>
      <c r="N34" s="232" t="n">
        <v>1732.2326</v>
      </c>
      <c r="O34" s="232" t="n">
        <v>1563.1101</v>
      </c>
      <c r="P34" s="232" t="n">
        <v>814.91896</v>
      </c>
      <c r="Q34" s="232" t="n">
        <v>427.3104</v>
      </c>
      <c r="R34" s="232" t="n">
        <v>1966.4182</v>
      </c>
      <c r="S34" s="233" t="n">
        <v>80.116009</v>
      </c>
      <c r="T34" s="234" t="n">
        <f aca="false">SUM(C34:S34)</f>
        <v>22404.568253</v>
      </c>
      <c r="U34" s="235" t="n">
        <f aca="false">(T34-T30)/T30</f>
        <v>-0.0493169509154009</v>
      </c>
    </row>
    <row r="35" customFormat="false" ht="12.75" hidden="false" customHeight="false" outlineLevel="0" collapsed="false">
      <c r="B35" s="223" t="s">
        <v>164</v>
      </c>
      <c r="C35" s="224" t="n">
        <v>4509.2153</v>
      </c>
      <c r="D35" s="224" t="n">
        <v>595.61258</v>
      </c>
      <c r="E35" s="224" t="n">
        <v>814.12094</v>
      </c>
      <c r="F35" s="224" t="n">
        <v>71.456817</v>
      </c>
      <c r="G35" s="224" t="n">
        <v>527.56264</v>
      </c>
      <c r="H35" s="224" t="n">
        <v>353.32357</v>
      </c>
      <c r="I35" s="224" t="n">
        <v>829.53293</v>
      </c>
      <c r="J35" s="224" t="n">
        <v>353.21226</v>
      </c>
      <c r="K35" s="224" t="n">
        <v>4226.0849</v>
      </c>
      <c r="L35" s="224" t="n">
        <v>3576.3678</v>
      </c>
      <c r="M35" s="224" t="n">
        <v>807.41694</v>
      </c>
      <c r="N35" s="224" t="n">
        <v>1778.7433</v>
      </c>
      <c r="O35" s="224" t="n">
        <v>1567.0452</v>
      </c>
      <c r="P35" s="224" t="n">
        <v>897.95254</v>
      </c>
      <c r="Q35" s="224" t="n">
        <v>475.69052</v>
      </c>
      <c r="R35" s="224" t="n">
        <v>2004.144</v>
      </c>
      <c r="S35" s="226" t="n">
        <v>78.217969</v>
      </c>
      <c r="T35" s="221" t="n">
        <f aca="false">SUM(C35:S35)</f>
        <v>23465.700206</v>
      </c>
      <c r="U35" s="227" t="n">
        <f aca="false">(T35-T31)/T31</f>
        <v>0.00369035030841266</v>
      </c>
    </row>
    <row r="36" customFormat="false" ht="12.75" hidden="false" customHeight="false" outlineLevel="0" collapsed="false">
      <c r="B36" s="223" t="s">
        <v>165</v>
      </c>
      <c r="C36" s="224" t="n">
        <v>4241.9219</v>
      </c>
      <c r="D36" s="224" t="n">
        <v>558.50851</v>
      </c>
      <c r="E36" s="224" t="n">
        <v>990.79661</v>
      </c>
      <c r="F36" s="224" t="n">
        <v>62.953399</v>
      </c>
      <c r="G36" s="224" t="n">
        <v>482.07258</v>
      </c>
      <c r="H36" s="224" t="n">
        <v>399.48957</v>
      </c>
      <c r="I36" s="224" t="n">
        <v>797.54721</v>
      </c>
      <c r="J36" s="224" t="n">
        <v>336.73419</v>
      </c>
      <c r="K36" s="224" t="n">
        <v>4120.6129</v>
      </c>
      <c r="L36" s="224" t="n">
        <v>3789.3766</v>
      </c>
      <c r="M36" s="224" t="n">
        <v>776.66496</v>
      </c>
      <c r="N36" s="224" t="n">
        <v>1712.1856</v>
      </c>
      <c r="O36" s="224" t="n">
        <v>1752.1767</v>
      </c>
      <c r="P36" s="224" t="n">
        <v>937.3619</v>
      </c>
      <c r="Q36" s="224" t="n">
        <v>481.63295</v>
      </c>
      <c r="R36" s="224" t="n">
        <v>1987.3121</v>
      </c>
      <c r="S36" s="226" t="n">
        <v>75.75451</v>
      </c>
      <c r="T36" s="221" t="n">
        <f aca="false">SUM(C36:S36)</f>
        <v>23503.102189</v>
      </c>
      <c r="U36" s="227" t="n">
        <f aca="false">(T36-T32)/T32</f>
        <v>0.0162696743041534</v>
      </c>
    </row>
    <row r="37" customFormat="false" ht="13.5" hidden="false" customHeight="false" outlineLevel="0" collapsed="false">
      <c r="B37" s="228" t="s">
        <v>166</v>
      </c>
      <c r="C37" s="229" t="n">
        <v>4370.4639</v>
      </c>
      <c r="D37" s="229" t="n">
        <v>591.7184</v>
      </c>
      <c r="E37" s="229" t="n">
        <v>845.34883</v>
      </c>
      <c r="F37" s="229" t="n">
        <v>71.417587</v>
      </c>
      <c r="G37" s="229" t="n">
        <v>511.27763</v>
      </c>
      <c r="H37" s="229" t="n">
        <v>391.32228</v>
      </c>
      <c r="I37" s="229" t="n">
        <v>812.82213</v>
      </c>
      <c r="J37" s="229" t="n">
        <v>394.76306</v>
      </c>
      <c r="K37" s="229" t="n">
        <v>4354.7596</v>
      </c>
      <c r="L37" s="229" t="n">
        <v>3988.4028</v>
      </c>
      <c r="M37" s="229" t="n">
        <v>768.01371</v>
      </c>
      <c r="N37" s="229" t="n">
        <v>1746.3498</v>
      </c>
      <c r="O37" s="229" t="n">
        <v>1729.691</v>
      </c>
      <c r="P37" s="229" t="n">
        <v>915.62547</v>
      </c>
      <c r="Q37" s="229" t="n">
        <v>501.13716</v>
      </c>
      <c r="R37" s="229" t="n">
        <v>2230.2928</v>
      </c>
      <c r="S37" s="230" t="n">
        <v>82.306812</v>
      </c>
      <c r="T37" s="236" t="n">
        <f aca="false">SUM(C37:S37)</f>
        <v>24305.712969</v>
      </c>
      <c r="U37" s="237" t="n">
        <f aca="false">(T37-T33)/T33</f>
        <v>0.0518023207086493</v>
      </c>
    </row>
    <row r="38" customFormat="false" ht="12.75" hidden="false" customHeight="false" outlineLevel="0" collapsed="false">
      <c r="B38" s="231" t="s">
        <v>167</v>
      </c>
      <c r="C38" s="232" t="n">
        <v>4549.2213</v>
      </c>
      <c r="D38" s="232" t="n">
        <v>676.89009</v>
      </c>
      <c r="E38" s="232" t="n">
        <v>1006.6783</v>
      </c>
      <c r="F38" s="232" t="n">
        <v>80.108722</v>
      </c>
      <c r="G38" s="232" t="n">
        <v>509.69156</v>
      </c>
      <c r="H38" s="232" t="n">
        <v>399.25661</v>
      </c>
      <c r="I38" s="232" t="n">
        <v>937.16917</v>
      </c>
      <c r="J38" s="232" t="n">
        <v>426.75841</v>
      </c>
      <c r="K38" s="232" t="n">
        <v>4711.3161</v>
      </c>
      <c r="L38" s="232" t="n">
        <v>3817.2982</v>
      </c>
      <c r="M38" s="232" t="n">
        <v>818.83128</v>
      </c>
      <c r="N38" s="232" t="n">
        <v>1922.1033</v>
      </c>
      <c r="O38" s="232" t="n">
        <v>1947.8397</v>
      </c>
      <c r="P38" s="232" t="n">
        <v>867.54892</v>
      </c>
      <c r="Q38" s="232" t="n">
        <v>504.47976</v>
      </c>
      <c r="R38" s="232" t="n">
        <v>2326.3159</v>
      </c>
      <c r="S38" s="233" t="n">
        <v>89.176138</v>
      </c>
      <c r="T38" s="234" t="n">
        <f aca="false">SUM(C38:S38)</f>
        <v>25590.68346</v>
      </c>
      <c r="U38" s="235" t="n">
        <f aca="false">(T38-T34)/T34</f>
        <v>0.142208284088375</v>
      </c>
    </row>
    <row r="39" customFormat="false" ht="12.75" hidden="false" customHeight="false" outlineLevel="0" collapsed="false">
      <c r="B39" s="223" t="s">
        <v>168</v>
      </c>
      <c r="C39" s="224" t="n">
        <v>4535.4513</v>
      </c>
      <c r="D39" s="224" t="n">
        <v>664.16722</v>
      </c>
      <c r="E39" s="224" t="n">
        <v>920.25358</v>
      </c>
      <c r="F39" s="224" t="n">
        <v>72.786557</v>
      </c>
      <c r="G39" s="224" t="n">
        <v>493.97924</v>
      </c>
      <c r="H39" s="224" t="n">
        <v>385.61975</v>
      </c>
      <c r="I39" s="224" t="n">
        <v>946.66413</v>
      </c>
      <c r="J39" s="224" t="n">
        <v>386.42019</v>
      </c>
      <c r="K39" s="224" t="n">
        <v>4819.0584</v>
      </c>
      <c r="L39" s="224" t="n">
        <v>3847.8114</v>
      </c>
      <c r="M39" s="224" t="n">
        <v>816.25049</v>
      </c>
      <c r="N39" s="224" t="n">
        <v>1754.0797</v>
      </c>
      <c r="O39" s="224" t="n">
        <v>1766.8071</v>
      </c>
      <c r="P39" s="224" t="n">
        <v>1061.6398</v>
      </c>
      <c r="Q39" s="224" t="n">
        <v>456.0709</v>
      </c>
      <c r="R39" s="224" t="n">
        <v>2311.0773</v>
      </c>
      <c r="S39" s="226" t="n">
        <v>87.17519</v>
      </c>
      <c r="T39" s="221" t="n">
        <f aca="false">SUM(C39:S39)</f>
        <v>25325.312247</v>
      </c>
      <c r="U39" s="227" t="n">
        <f aca="false">(T39-T35)/T35</f>
        <v>0.0792480950781309</v>
      </c>
    </row>
    <row r="40" customFormat="false" ht="12.75" hidden="false" customHeight="false" outlineLevel="0" collapsed="false">
      <c r="B40" s="223" t="s">
        <v>169</v>
      </c>
      <c r="C40" s="224" t="n">
        <v>4509.9373</v>
      </c>
      <c r="D40" s="224" t="n">
        <v>719.74707</v>
      </c>
      <c r="E40" s="224" t="n">
        <v>926.49654</v>
      </c>
      <c r="F40" s="224" t="n">
        <v>73.391472</v>
      </c>
      <c r="G40" s="224" t="n">
        <v>465.658</v>
      </c>
      <c r="H40" s="224" t="n">
        <v>423.21244</v>
      </c>
      <c r="I40" s="224" t="n">
        <v>998.17494</v>
      </c>
      <c r="J40" s="224" t="n">
        <v>436.18139</v>
      </c>
      <c r="K40" s="224" t="n">
        <v>4771.6467</v>
      </c>
      <c r="L40" s="224" t="n">
        <v>3963.8985</v>
      </c>
      <c r="M40" s="224" t="n">
        <v>821.00877</v>
      </c>
      <c r="N40" s="224" t="n">
        <v>1762.9317</v>
      </c>
      <c r="O40" s="224" t="n">
        <v>1800.0676</v>
      </c>
      <c r="P40" s="224" t="n">
        <v>1001.1795</v>
      </c>
      <c r="Q40" s="224" t="n">
        <v>576.91707</v>
      </c>
      <c r="R40" s="224" t="n">
        <v>2156.6371</v>
      </c>
      <c r="S40" s="226" t="n">
        <v>82.595552</v>
      </c>
      <c r="T40" s="221" t="n">
        <f aca="false">SUM(C40:S40)</f>
        <v>25489.681644</v>
      </c>
      <c r="U40" s="227" t="n">
        <f aca="false">(T40-T36)/T36</f>
        <v>0.0845241380914287</v>
      </c>
    </row>
    <row r="41" customFormat="false" ht="13.5" hidden="false" customHeight="false" outlineLevel="0" collapsed="false">
      <c r="B41" s="228" t="s">
        <v>170</v>
      </c>
      <c r="C41" s="229" t="n">
        <v>4500.5863</v>
      </c>
      <c r="D41" s="229" t="n">
        <v>725.59668</v>
      </c>
      <c r="E41" s="229" t="n">
        <v>1155.5813</v>
      </c>
      <c r="F41" s="229" t="n">
        <v>87.917588</v>
      </c>
      <c r="G41" s="229" t="n">
        <v>440.24323</v>
      </c>
      <c r="H41" s="229" t="n">
        <v>438.62265</v>
      </c>
      <c r="I41" s="229" t="n">
        <v>931.12211</v>
      </c>
      <c r="J41" s="229" t="n">
        <v>357.21546</v>
      </c>
      <c r="K41" s="229" t="n">
        <v>4538.6614</v>
      </c>
      <c r="L41" s="229" t="n">
        <v>4026.2854</v>
      </c>
      <c r="M41" s="229" t="n">
        <v>819.74676</v>
      </c>
      <c r="N41" s="229" t="n">
        <v>1734.5979</v>
      </c>
      <c r="O41" s="229" t="n">
        <v>1731.3502</v>
      </c>
      <c r="P41" s="229" t="n">
        <v>886.02596</v>
      </c>
      <c r="Q41" s="229" t="n">
        <v>546.83433</v>
      </c>
      <c r="R41" s="229" t="n">
        <v>2221.2008</v>
      </c>
      <c r="S41" s="230" t="n">
        <v>84.679973</v>
      </c>
      <c r="T41" s="236" t="n">
        <f aca="false">SUM(C41:S41)</f>
        <v>25226.268041</v>
      </c>
      <c r="U41" s="237" t="n">
        <f aca="false">(T41-T37)/T37</f>
        <v>0.0378740205306501</v>
      </c>
    </row>
    <row r="42" customFormat="false" ht="12.75" hidden="false" customHeight="false" outlineLevel="0" collapsed="false">
      <c r="B42" s="231" t="s">
        <v>171</v>
      </c>
      <c r="C42" s="232" t="n">
        <v>4960.255</v>
      </c>
      <c r="D42" s="232" t="n">
        <v>688.5607</v>
      </c>
      <c r="E42" s="232" t="n">
        <v>974.01916</v>
      </c>
      <c r="F42" s="232" t="n">
        <v>76.222021</v>
      </c>
      <c r="G42" s="232" t="n">
        <v>484.12345</v>
      </c>
      <c r="H42" s="232" t="n">
        <v>458.73943</v>
      </c>
      <c r="I42" s="232" t="n">
        <v>1006.6688</v>
      </c>
      <c r="J42" s="232" t="n">
        <v>413.83184</v>
      </c>
      <c r="K42" s="232" t="n">
        <v>5106.5376</v>
      </c>
      <c r="L42" s="232" t="n">
        <v>3893.6117</v>
      </c>
      <c r="M42" s="232" t="n">
        <v>865.43882</v>
      </c>
      <c r="N42" s="232" t="n">
        <v>1882.4896</v>
      </c>
      <c r="O42" s="232" t="n">
        <v>1864.9631</v>
      </c>
      <c r="P42" s="232" t="n">
        <v>951.17824</v>
      </c>
      <c r="Q42" s="232" t="n">
        <v>559.65285</v>
      </c>
      <c r="R42" s="232" t="n">
        <v>2740.7239</v>
      </c>
      <c r="S42" s="233" t="n">
        <v>85.193344</v>
      </c>
      <c r="T42" s="234" t="n">
        <f aca="false">SUM(C42:S42)</f>
        <v>27012.209555</v>
      </c>
      <c r="U42" s="235" t="n">
        <f aca="false">(T42-T38)/T38</f>
        <v>0.0555485787326446</v>
      </c>
    </row>
    <row r="43" customFormat="false" ht="12.75" hidden="false" customHeight="false" outlineLevel="0" collapsed="false">
      <c r="B43" s="223" t="s">
        <v>172</v>
      </c>
      <c r="C43" s="224" t="n">
        <v>4811.963</v>
      </c>
      <c r="D43" s="224" t="n">
        <v>723.86815</v>
      </c>
      <c r="E43" s="224" t="n">
        <v>1003.8366</v>
      </c>
      <c r="F43" s="224" t="n">
        <v>89.65808</v>
      </c>
      <c r="G43" s="224" t="n">
        <v>451.00444</v>
      </c>
      <c r="H43" s="224" t="n">
        <v>433.15077</v>
      </c>
      <c r="I43" s="224" t="n">
        <v>1010.0361</v>
      </c>
      <c r="J43" s="224" t="n">
        <v>397.84153</v>
      </c>
      <c r="K43" s="224" t="n">
        <v>4748.4758</v>
      </c>
      <c r="L43" s="224" t="n">
        <v>4091.1659</v>
      </c>
      <c r="M43" s="224" t="n">
        <v>785.63875</v>
      </c>
      <c r="N43" s="224" t="n">
        <v>1849.2061</v>
      </c>
      <c r="O43" s="224" t="n">
        <v>1845.845</v>
      </c>
      <c r="P43" s="224" t="n">
        <v>980.13338</v>
      </c>
      <c r="Q43" s="224" t="n">
        <v>606.46821</v>
      </c>
      <c r="R43" s="224" t="n">
        <v>2490.5268</v>
      </c>
      <c r="S43" s="226" t="n">
        <v>82.520762</v>
      </c>
      <c r="T43" s="221" t="n">
        <f aca="false">SUM(C43:S43)</f>
        <v>26401.339372</v>
      </c>
      <c r="U43" s="227" t="n">
        <f aca="false">(T43-T39)/T39</f>
        <v>0.0424882076282182</v>
      </c>
    </row>
    <row r="44" customFormat="false" ht="12.75" hidden="false" customHeight="false" outlineLevel="0" collapsed="false">
      <c r="B44" s="223" t="s">
        <v>173</v>
      </c>
      <c r="C44" s="224" t="n">
        <v>4889.9855</v>
      </c>
      <c r="D44" s="224" t="n">
        <v>731.7911</v>
      </c>
      <c r="E44" s="224" t="n">
        <v>1106.9225</v>
      </c>
      <c r="F44" s="224" t="n">
        <v>81.459113</v>
      </c>
      <c r="G44" s="224" t="n">
        <v>453.61184</v>
      </c>
      <c r="H44" s="224" t="n">
        <v>471.04627</v>
      </c>
      <c r="I44" s="224" t="n">
        <v>1045.2133</v>
      </c>
      <c r="J44" s="224" t="n">
        <v>390.6399</v>
      </c>
      <c r="K44" s="224" t="n">
        <v>4873.7959</v>
      </c>
      <c r="L44" s="224" t="n">
        <v>4103.6598</v>
      </c>
      <c r="M44" s="224" t="n">
        <v>770.57401</v>
      </c>
      <c r="N44" s="224" t="n">
        <v>1936.4065</v>
      </c>
      <c r="O44" s="224" t="n">
        <v>1896.497</v>
      </c>
      <c r="P44" s="224" t="n">
        <v>941.83159</v>
      </c>
      <c r="Q44" s="224" t="n">
        <v>757.26357</v>
      </c>
      <c r="R44" s="224" t="n">
        <v>2508.1632</v>
      </c>
      <c r="S44" s="226" t="n">
        <v>89.325946</v>
      </c>
      <c r="T44" s="221" t="n">
        <f aca="false">SUM(C44:S44)</f>
        <v>27048.187039</v>
      </c>
      <c r="U44" s="227" t="n">
        <f aca="false">(T44-T40)/T40</f>
        <v>0.0611425994552135</v>
      </c>
    </row>
    <row r="45" customFormat="false" ht="13.5" hidden="false" customHeight="false" outlineLevel="0" collapsed="false">
      <c r="B45" s="228" t="s">
        <v>174</v>
      </c>
      <c r="C45" s="229" t="n">
        <v>5216.6138</v>
      </c>
      <c r="D45" s="229" t="n">
        <v>699.91501</v>
      </c>
      <c r="E45" s="229" t="n">
        <v>1070.8902</v>
      </c>
      <c r="F45" s="229" t="n">
        <v>94.830295</v>
      </c>
      <c r="G45" s="229" t="n">
        <v>457.4672</v>
      </c>
      <c r="H45" s="229" t="n">
        <v>461.51687</v>
      </c>
      <c r="I45" s="229" t="n">
        <v>1016.8943</v>
      </c>
      <c r="J45" s="229" t="n">
        <v>428.25708</v>
      </c>
      <c r="K45" s="229" t="n">
        <v>5130.1665</v>
      </c>
      <c r="L45" s="229" t="n">
        <v>4056.0565</v>
      </c>
      <c r="M45" s="229" t="n">
        <v>790.8263</v>
      </c>
      <c r="N45" s="229" t="n">
        <v>2062.1983</v>
      </c>
      <c r="O45" s="229" t="n">
        <v>1889.6659</v>
      </c>
      <c r="P45" s="229" t="n">
        <v>1009.0462</v>
      </c>
      <c r="Q45" s="229" t="n">
        <v>524.17097</v>
      </c>
      <c r="R45" s="229" t="n">
        <v>2380.0622</v>
      </c>
      <c r="S45" s="230" t="n">
        <v>79.224543</v>
      </c>
      <c r="T45" s="236" t="n">
        <f aca="false">SUM(C45:S45)</f>
        <v>27367.802168</v>
      </c>
      <c r="U45" s="237" t="n">
        <f aca="false">(T45-T41)/T41</f>
        <v>0.0848930219689806</v>
      </c>
    </row>
    <row r="46" customFormat="false" ht="12.75" hidden="false" customHeight="false" outlineLevel="0" collapsed="false">
      <c r="B46" s="231" t="s">
        <v>175</v>
      </c>
      <c r="C46" s="232" t="n">
        <v>4780.4793</v>
      </c>
      <c r="D46" s="232" t="n">
        <v>707.58725</v>
      </c>
      <c r="E46" s="232" t="n">
        <v>987.25766</v>
      </c>
      <c r="F46" s="232" t="n">
        <v>75.047872</v>
      </c>
      <c r="G46" s="232" t="n">
        <v>444.23735</v>
      </c>
      <c r="H46" s="232" t="n">
        <v>497.341</v>
      </c>
      <c r="I46" s="232" t="n">
        <v>924.95709</v>
      </c>
      <c r="J46" s="232" t="n">
        <v>335.26925</v>
      </c>
      <c r="K46" s="232" t="n">
        <v>4727.8054</v>
      </c>
      <c r="L46" s="232" t="n">
        <v>3984.2514</v>
      </c>
      <c r="M46" s="232" t="n">
        <v>785.65277</v>
      </c>
      <c r="N46" s="232" t="n">
        <v>2075.6505</v>
      </c>
      <c r="O46" s="232" t="n">
        <v>1901.24</v>
      </c>
      <c r="P46" s="232" t="n">
        <v>878.31034</v>
      </c>
      <c r="Q46" s="232" t="n">
        <v>506.45177</v>
      </c>
      <c r="R46" s="232" t="n">
        <v>2060.9101</v>
      </c>
      <c r="S46" s="233" t="n">
        <v>74.822544</v>
      </c>
      <c r="T46" s="234" t="n">
        <f aca="false">SUM(C46:S46)</f>
        <v>25747.271596</v>
      </c>
      <c r="U46" s="235" t="n">
        <f aca="false">(T46-T42)/T42</f>
        <v>-0.0468283779756868</v>
      </c>
    </row>
    <row r="47" customFormat="false" ht="12.75" hidden="false" customHeight="false" outlineLevel="0" collapsed="false">
      <c r="B47" s="223" t="s">
        <v>176</v>
      </c>
      <c r="C47" s="224" t="n">
        <v>5049.2066</v>
      </c>
      <c r="D47" s="224" t="n">
        <v>711.61143</v>
      </c>
      <c r="E47" s="224" t="n">
        <v>1051.6084</v>
      </c>
      <c r="F47" s="224" t="n">
        <v>80.588373</v>
      </c>
      <c r="G47" s="224" t="n">
        <v>381.52301</v>
      </c>
      <c r="H47" s="224" t="n">
        <v>478.46241</v>
      </c>
      <c r="I47" s="224" t="n">
        <v>1006.127</v>
      </c>
      <c r="J47" s="224" t="n">
        <v>379.19965</v>
      </c>
      <c r="K47" s="224" t="n">
        <v>5075.7658</v>
      </c>
      <c r="L47" s="224" t="n">
        <v>3941.823</v>
      </c>
      <c r="M47" s="224" t="n">
        <v>441.16083</v>
      </c>
      <c r="N47" s="224" t="n">
        <v>2226.0287</v>
      </c>
      <c r="O47" s="224" t="n">
        <v>1838.7511</v>
      </c>
      <c r="P47" s="224" t="n">
        <v>1007.0147</v>
      </c>
      <c r="Q47" s="224" t="n">
        <v>513.25313</v>
      </c>
      <c r="R47" s="224" t="n">
        <v>2408.9825</v>
      </c>
      <c r="S47" s="226" t="n">
        <v>80.667292</v>
      </c>
      <c r="T47" s="221" t="n">
        <f aca="false">SUM(C47:S47)</f>
        <v>26671.773925</v>
      </c>
      <c r="U47" s="227" t="n">
        <f aca="false">(T47-T43)/T43</f>
        <v>0.0102432133911665</v>
      </c>
    </row>
    <row r="48" customFormat="false" ht="12.75" hidden="false" customHeight="false" outlineLevel="0" collapsed="false">
      <c r="B48" s="223" t="s">
        <v>177</v>
      </c>
      <c r="C48" s="224" t="n">
        <v>5087.2136</v>
      </c>
      <c r="D48" s="224" t="n">
        <v>707.29981</v>
      </c>
      <c r="E48" s="224" t="n">
        <v>821.66959</v>
      </c>
      <c r="F48" s="224" t="n">
        <v>91.464197</v>
      </c>
      <c r="G48" s="224" t="n">
        <v>524.86136</v>
      </c>
      <c r="H48" s="224" t="n">
        <v>443.31874</v>
      </c>
      <c r="I48" s="224" t="n">
        <v>967.54082</v>
      </c>
      <c r="J48" s="224" t="n">
        <v>371.94751</v>
      </c>
      <c r="K48" s="224" t="n">
        <v>4642.6564</v>
      </c>
      <c r="L48" s="224" t="n">
        <v>4295.4207</v>
      </c>
      <c r="M48" s="224" t="n">
        <v>277.93959</v>
      </c>
      <c r="N48" s="224" t="n">
        <v>2044.5691</v>
      </c>
      <c r="O48" s="224" t="n">
        <v>1907.0539</v>
      </c>
      <c r="P48" s="224" t="n">
        <v>911.2912</v>
      </c>
      <c r="Q48" s="224" t="n">
        <v>508.7108</v>
      </c>
      <c r="R48" s="224" t="n">
        <v>2232.1361</v>
      </c>
      <c r="S48" s="226" t="n">
        <v>74.555848</v>
      </c>
      <c r="T48" s="221" t="n">
        <f aca="false">SUM(C48:S48)</f>
        <v>25909.649265</v>
      </c>
      <c r="U48" s="227" t="n">
        <f aca="false">(T48-T44)/T44</f>
        <v>-0.0420929422130353</v>
      </c>
    </row>
    <row r="49" customFormat="false" ht="13.5" hidden="false" customHeight="false" outlineLevel="0" collapsed="false">
      <c r="B49" s="228" t="s">
        <v>178</v>
      </c>
      <c r="C49" s="229" t="n">
        <v>4636.2586</v>
      </c>
      <c r="D49" s="229" t="n">
        <v>746.05744</v>
      </c>
      <c r="E49" s="229" t="n">
        <v>1097.6805</v>
      </c>
      <c r="F49" s="229" t="n">
        <v>94.261318</v>
      </c>
      <c r="G49" s="229" t="n">
        <v>476.54858</v>
      </c>
      <c r="H49" s="229" t="n">
        <v>488.27926</v>
      </c>
      <c r="I49" s="229" t="n">
        <v>925.15936</v>
      </c>
      <c r="J49" s="229" t="n">
        <v>357.32844</v>
      </c>
      <c r="K49" s="229" t="n">
        <v>4950.9101</v>
      </c>
      <c r="L49" s="229" t="n">
        <v>3898.8292</v>
      </c>
      <c r="M49" s="229" t="n">
        <v>262.09941</v>
      </c>
      <c r="N49" s="229" t="n">
        <v>2317.055</v>
      </c>
      <c r="O49" s="229" t="n">
        <v>1978.1301</v>
      </c>
      <c r="P49" s="229" t="n">
        <v>983.24502</v>
      </c>
      <c r="Q49" s="229" t="n">
        <v>508.70155</v>
      </c>
      <c r="R49" s="229" t="n">
        <v>2559.3802</v>
      </c>
      <c r="S49" s="230" t="n">
        <v>77.188567</v>
      </c>
      <c r="T49" s="236" t="n">
        <f aca="false">SUM(C49:S49)</f>
        <v>26357.112645</v>
      </c>
      <c r="U49" s="237" t="n">
        <f aca="false">(T49-T45)/T45</f>
        <v>-0.036929875362142</v>
      </c>
    </row>
    <row r="50" customFormat="false" ht="12.75" hidden="false" customHeight="false" outlineLevel="0" collapsed="false">
      <c r="B50" s="231" t="s">
        <v>179</v>
      </c>
      <c r="C50" s="232" t="n">
        <v>5489.4562</v>
      </c>
      <c r="D50" s="232" t="n">
        <v>655.21812</v>
      </c>
      <c r="E50" s="232" t="n">
        <v>1135.2263</v>
      </c>
      <c r="F50" s="232" t="n">
        <v>90.362835</v>
      </c>
      <c r="G50" s="232" t="n">
        <v>411.34577</v>
      </c>
      <c r="H50" s="232" t="n">
        <v>454.2262</v>
      </c>
      <c r="I50" s="232" t="n">
        <v>722.49292</v>
      </c>
      <c r="J50" s="232" t="n">
        <v>331.32674</v>
      </c>
      <c r="K50" s="232" t="n">
        <v>4584.6102</v>
      </c>
      <c r="L50" s="232" t="n">
        <v>3623.344</v>
      </c>
      <c r="M50" s="232" t="n">
        <v>228.76926</v>
      </c>
      <c r="N50" s="232" t="n">
        <v>1982.972</v>
      </c>
      <c r="O50" s="232" t="n">
        <v>1925.3657</v>
      </c>
      <c r="P50" s="232" t="n">
        <v>1021.1825</v>
      </c>
      <c r="Q50" s="232" t="n">
        <v>630.79012</v>
      </c>
      <c r="R50" s="232" t="n">
        <v>2722.7374</v>
      </c>
      <c r="S50" s="233" t="n">
        <v>62.271038</v>
      </c>
      <c r="T50" s="234" t="n">
        <f aca="false">SUM(C50:S50)</f>
        <v>26071.697303</v>
      </c>
      <c r="U50" s="235" t="n">
        <f aca="false">(T50-T46)/T46</f>
        <v>0.0126003916877313</v>
      </c>
    </row>
    <row r="51" customFormat="false" ht="12.75" hidden="false" customHeight="false" outlineLevel="0" collapsed="false">
      <c r="B51" s="223" t="s">
        <v>180</v>
      </c>
      <c r="C51" s="224" t="n">
        <v>5020.6382</v>
      </c>
      <c r="D51" s="224" t="n">
        <v>681.92548</v>
      </c>
      <c r="E51" s="224" t="n">
        <v>1124.4533</v>
      </c>
      <c r="F51" s="224" t="n">
        <v>87.436562</v>
      </c>
      <c r="G51" s="224" t="n">
        <v>496.8286</v>
      </c>
      <c r="H51" s="224" t="n">
        <v>491.25384</v>
      </c>
      <c r="I51" s="224" t="n">
        <v>690.84219</v>
      </c>
      <c r="J51" s="224" t="n">
        <v>306.28254</v>
      </c>
      <c r="K51" s="224" t="n">
        <v>5050.0681</v>
      </c>
      <c r="L51" s="224" t="n">
        <v>3573.231</v>
      </c>
      <c r="M51" s="224" t="n">
        <v>251.7291</v>
      </c>
      <c r="N51" s="224" t="n">
        <v>1887.4194</v>
      </c>
      <c r="O51" s="224" t="n">
        <v>1852.494</v>
      </c>
      <c r="P51" s="224" t="n">
        <v>939.6634</v>
      </c>
      <c r="Q51" s="224" t="n">
        <v>615.84993</v>
      </c>
      <c r="R51" s="224" t="n">
        <v>2239.7608</v>
      </c>
      <c r="S51" s="226" t="n">
        <v>71.495455</v>
      </c>
      <c r="T51" s="221" t="n">
        <f aca="false">SUM(C51:S51)</f>
        <v>25381.371897</v>
      </c>
      <c r="U51" s="227" t="n">
        <f aca="false">(T51-T47)/T47</f>
        <v>-0.0483808100514258</v>
      </c>
    </row>
    <row r="52" customFormat="false" ht="12.75" hidden="false" customHeight="false" outlineLevel="0" collapsed="false">
      <c r="B52" s="223" t="s">
        <v>181</v>
      </c>
      <c r="C52" s="224" t="n">
        <v>5143.3281</v>
      </c>
      <c r="D52" s="224" t="n">
        <v>669.47267</v>
      </c>
      <c r="E52" s="224" t="n">
        <v>957.56682</v>
      </c>
      <c r="F52" s="224" t="n">
        <v>84.196398</v>
      </c>
      <c r="G52" s="224" t="n">
        <v>790.64479</v>
      </c>
      <c r="H52" s="224" t="n">
        <v>437.31533</v>
      </c>
      <c r="I52" s="224" t="n">
        <v>728.12415</v>
      </c>
      <c r="J52" s="224" t="n">
        <v>351.23249</v>
      </c>
      <c r="K52" s="224" t="n">
        <v>4861.3941</v>
      </c>
      <c r="L52" s="224" t="n">
        <v>3553.8658</v>
      </c>
      <c r="M52" s="224" t="n">
        <v>258.60124</v>
      </c>
      <c r="N52" s="224" t="n">
        <v>1755.4796</v>
      </c>
      <c r="O52" s="224" t="n">
        <v>1717.7821</v>
      </c>
      <c r="P52" s="224" t="n">
        <v>898.836</v>
      </c>
      <c r="Q52" s="224" t="n">
        <v>517.99139</v>
      </c>
      <c r="R52" s="224" t="n">
        <v>2204.9062</v>
      </c>
      <c r="S52" s="226" t="n">
        <v>73.841785</v>
      </c>
      <c r="T52" s="221" t="n">
        <f aca="false">SUM(C52:S52)</f>
        <v>25004.578963</v>
      </c>
      <c r="U52" s="227" t="n">
        <f aca="false">(T52-T48)/T48</f>
        <v>-0.0349317851717357</v>
      </c>
    </row>
    <row r="53" customFormat="false" ht="13.5" hidden="false" customHeight="false" outlineLevel="0" collapsed="false">
      <c r="B53" s="228" t="s">
        <v>182</v>
      </c>
      <c r="C53" s="229" t="n">
        <v>4973.7464</v>
      </c>
      <c r="D53" s="229" t="n">
        <v>634.34776</v>
      </c>
      <c r="E53" s="229" t="n">
        <v>932.57293</v>
      </c>
      <c r="F53" s="229" t="n">
        <v>85.877625</v>
      </c>
      <c r="G53" s="229" t="n">
        <v>696.92583</v>
      </c>
      <c r="H53" s="229" t="n">
        <v>482.30451</v>
      </c>
      <c r="I53" s="229" t="n">
        <v>682.75298</v>
      </c>
      <c r="J53" s="229" t="n">
        <v>341.03738</v>
      </c>
      <c r="K53" s="229" t="n">
        <v>4927.7518</v>
      </c>
      <c r="L53" s="229" t="n">
        <v>3405.3932</v>
      </c>
      <c r="M53" s="229" t="n">
        <v>231.32589</v>
      </c>
      <c r="N53" s="229" t="n">
        <v>1735.9893</v>
      </c>
      <c r="O53" s="229" t="n">
        <v>1655.1138</v>
      </c>
      <c r="P53" s="229" t="n">
        <v>889.93898</v>
      </c>
      <c r="Q53" s="229" t="n">
        <v>483.01653</v>
      </c>
      <c r="R53" s="229" t="n">
        <v>2044.6063</v>
      </c>
      <c r="S53" s="230" t="n">
        <v>69.41093</v>
      </c>
      <c r="T53" s="236" t="n">
        <f aca="false">SUM(C53:S53)</f>
        <v>24272.112145</v>
      </c>
      <c r="U53" s="237" t="n">
        <f aca="false">(T53-T49)/T49</f>
        <v>-0.0791058007029285</v>
      </c>
    </row>
    <row r="54" customFormat="false" ht="12.75" hidden="false" customHeight="false" outlineLevel="0" collapsed="false">
      <c r="B54" s="231" t="s">
        <v>183</v>
      </c>
      <c r="C54" s="232" t="n">
        <v>5118.8055</v>
      </c>
      <c r="D54" s="232" t="n">
        <v>669.5608</v>
      </c>
      <c r="E54" s="232" t="n">
        <v>965.7558</v>
      </c>
      <c r="F54" s="232" t="n">
        <v>102.466</v>
      </c>
      <c r="G54" s="232" t="n">
        <v>768.66446</v>
      </c>
      <c r="H54" s="232" t="n">
        <v>487.69137</v>
      </c>
      <c r="I54" s="232" t="n">
        <v>720.58028</v>
      </c>
      <c r="J54" s="232" t="n">
        <v>344.15813</v>
      </c>
      <c r="K54" s="232" t="n">
        <v>5318.3161</v>
      </c>
      <c r="L54" s="232" t="n">
        <v>3764.9088</v>
      </c>
      <c r="M54" s="232" t="n">
        <v>274.5669</v>
      </c>
      <c r="N54" s="232" t="n">
        <v>1868.7616</v>
      </c>
      <c r="O54" s="232" t="n">
        <v>1674.7184</v>
      </c>
      <c r="P54" s="232" t="n">
        <v>994.91521</v>
      </c>
      <c r="Q54" s="232" t="n">
        <v>540.14473</v>
      </c>
      <c r="R54" s="232" t="n">
        <v>2787.8666</v>
      </c>
      <c r="S54" s="233" t="n">
        <v>76.221772</v>
      </c>
      <c r="T54" s="234" t="n">
        <f aca="false">SUM(C54:S54)</f>
        <v>26478.102452</v>
      </c>
      <c r="U54" s="235" t="n">
        <f aca="false">(T54-T50)/T50</f>
        <v>0.0155879820280529</v>
      </c>
    </row>
    <row r="55" customFormat="false" ht="12.75" hidden="false" customHeight="false" outlineLevel="0" collapsed="false">
      <c r="B55" s="223" t="s">
        <v>184</v>
      </c>
      <c r="C55" s="224" t="n">
        <v>4606.751</v>
      </c>
      <c r="D55" s="224" t="n">
        <v>656.2798</v>
      </c>
      <c r="E55" s="224" t="n">
        <v>1013.5868</v>
      </c>
      <c r="F55" s="224" t="n">
        <v>110.18173</v>
      </c>
      <c r="G55" s="224" t="n">
        <v>839.4924</v>
      </c>
      <c r="H55" s="224" t="n">
        <v>463.36957</v>
      </c>
      <c r="I55" s="224" t="n">
        <v>742.85004</v>
      </c>
      <c r="J55" s="224" t="n">
        <v>332.99049</v>
      </c>
      <c r="K55" s="224" t="n">
        <v>5415.6644</v>
      </c>
      <c r="L55" s="224" t="n">
        <v>3837.9301</v>
      </c>
      <c r="M55" s="224" t="n">
        <v>260.65059</v>
      </c>
      <c r="N55" s="224" t="n">
        <v>1854.9553</v>
      </c>
      <c r="O55" s="224" t="n">
        <v>1777.317</v>
      </c>
      <c r="P55" s="224" t="n">
        <v>974.8362</v>
      </c>
      <c r="Q55" s="224" t="n">
        <v>505.48056</v>
      </c>
      <c r="R55" s="224" t="n">
        <v>2434.5072</v>
      </c>
      <c r="S55" s="226" t="n">
        <v>78.742682</v>
      </c>
      <c r="T55" s="221" t="n">
        <f aca="false">SUM(C55:S55)</f>
        <v>25905.585862</v>
      </c>
      <c r="U55" s="227" t="n">
        <f aca="false">(T55-T51)/T51</f>
        <v>0.0206534921409018</v>
      </c>
    </row>
    <row r="56" customFormat="false" ht="12.75" hidden="false" customHeight="false" outlineLevel="0" collapsed="false">
      <c r="B56" s="223" t="s">
        <v>185</v>
      </c>
      <c r="C56" s="224" t="n">
        <v>4729.5788</v>
      </c>
      <c r="D56" s="224" t="n">
        <v>698.14043</v>
      </c>
      <c r="E56" s="224" t="n">
        <v>1157.8811</v>
      </c>
      <c r="F56" s="224" t="n">
        <v>121.68226</v>
      </c>
      <c r="G56" s="224" t="n">
        <v>958.63613</v>
      </c>
      <c r="H56" s="224" t="n">
        <v>475.5399</v>
      </c>
      <c r="I56" s="224" t="n">
        <v>789.58098</v>
      </c>
      <c r="J56" s="224" t="n">
        <v>360.62133</v>
      </c>
      <c r="K56" s="224" t="n">
        <v>5243.2663</v>
      </c>
      <c r="L56" s="224" t="n">
        <v>3585.9554</v>
      </c>
      <c r="M56" s="224" t="n">
        <v>302.27639</v>
      </c>
      <c r="N56" s="224" t="n">
        <v>1843.1134</v>
      </c>
      <c r="O56" s="224" t="n">
        <v>1919.7792</v>
      </c>
      <c r="P56" s="224" t="n">
        <v>1100.9603</v>
      </c>
      <c r="Q56" s="224" t="n">
        <v>517.66722</v>
      </c>
      <c r="R56" s="224" t="n">
        <v>2847.4522</v>
      </c>
      <c r="S56" s="226" t="n">
        <v>77.236763</v>
      </c>
      <c r="T56" s="221" t="n">
        <f aca="false">SUM(C56:S56)</f>
        <v>26729.368103</v>
      </c>
      <c r="U56" s="227" t="n">
        <f aca="false">(T56-T52)/T52</f>
        <v>0.0689789315209913</v>
      </c>
    </row>
    <row r="57" customFormat="false" ht="13.5" hidden="false" customHeight="false" outlineLevel="0" collapsed="false">
      <c r="B57" s="228" t="s">
        <v>186</v>
      </c>
      <c r="C57" s="229" t="n">
        <v>5321.9239</v>
      </c>
      <c r="D57" s="229" t="n">
        <v>763.77541</v>
      </c>
      <c r="E57" s="229" t="n">
        <v>1242.0742</v>
      </c>
      <c r="F57" s="229" t="n">
        <v>154.2971</v>
      </c>
      <c r="G57" s="229" t="n">
        <v>985.38034</v>
      </c>
      <c r="H57" s="229" t="n">
        <v>544.60935</v>
      </c>
      <c r="I57" s="229" t="n">
        <v>749.68223</v>
      </c>
      <c r="J57" s="229" t="n">
        <v>389.33967</v>
      </c>
      <c r="K57" s="229" t="n">
        <v>5242.1472</v>
      </c>
      <c r="L57" s="229" t="n">
        <v>3850.7852</v>
      </c>
      <c r="M57" s="229" t="n">
        <v>282.552</v>
      </c>
      <c r="N57" s="229" t="n">
        <v>1861.2449</v>
      </c>
      <c r="O57" s="229" t="n">
        <v>2056.8717</v>
      </c>
      <c r="P57" s="229" t="n">
        <v>1026.7134</v>
      </c>
      <c r="Q57" s="229" t="n">
        <v>521.0566</v>
      </c>
      <c r="R57" s="229" t="n">
        <v>2785.6863</v>
      </c>
      <c r="S57" s="230" t="n">
        <v>83.679174</v>
      </c>
      <c r="T57" s="236" t="n">
        <f aca="false">SUM(C57:S57)</f>
        <v>27861.818674</v>
      </c>
      <c r="U57" s="237" t="n">
        <f aca="false">(T57-T53)/T53</f>
        <v>0.147894279144532</v>
      </c>
    </row>
    <row r="58" customFormat="false" ht="12.75" hidden="false" customHeight="false" outlineLevel="0" collapsed="false">
      <c r="B58" s="231" t="s">
        <v>187</v>
      </c>
      <c r="C58" s="232" t="n">
        <v>5663.0439</v>
      </c>
      <c r="D58" s="232" t="n">
        <v>935.42169</v>
      </c>
      <c r="E58" s="232" t="n">
        <v>1183.3632</v>
      </c>
      <c r="F58" s="232" t="n">
        <v>152.96625</v>
      </c>
      <c r="G58" s="232" t="n">
        <v>849.16096</v>
      </c>
      <c r="H58" s="232" t="n">
        <v>516.79049</v>
      </c>
      <c r="I58" s="232" t="n">
        <v>1125.2899</v>
      </c>
      <c r="J58" s="232" t="n">
        <v>1236.3045</v>
      </c>
      <c r="K58" s="232" t="n">
        <v>5823.345</v>
      </c>
      <c r="L58" s="232" t="n">
        <v>4347.7386</v>
      </c>
      <c r="M58" s="232" t="n">
        <v>284.81709</v>
      </c>
      <c r="N58" s="232" t="n">
        <v>2511.7914</v>
      </c>
      <c r="O58" s="232" t="n">
        <v>2302.6448</v>
      </c>
      <c r="P58" s="232" t="n">
        <v>1139.3493</v>
      </c>
      <c r="Q58" s="232" t="n">
        <v>622.7473</v>
      </c>
      <c r="R58" s="232" t="n">
        <v>3118.2086</v>
      </c>
      <c r="S58" s="233" t="n">
        <v>108.73098</v>
      </c>
      <c r="T58" s="234" t="n">
        <f aca="false">SUM(C58:S58)</f>
        <v>31921.71396</v>
      </c>
      <c r="U58" s="235" t="n">
        <f aca="false">(T58-T54)/T54</f>
        <v>0.20558918517172</v>
      </c>
    </row>
    <row r="59" customFormat="false" ht="12.75" hidden="false" customHeight="false" outlineLevel="0" collapsed="false">
      <c r="B59" s="223" t="s">
        <v>188</v>
      </c>
      <c r="C59" s="224" t="n">
        <v>5354.2987</v>
      </c>
      <c r="D59" s="224" t="n">
        <v>998.25511</v>
      </c>
      <c r="E59" s="224" t="n">
        <v>1057.6863</v>
      </c>
      <c r="F59" s="224" t="n">
        <v>180.87787</v>
      </c>
      <c r="G59" s="224" t="n">
        <v>919.19287</v>
      </c>
      <c r="H59" s="224" t="n">
        <v>582.86485</v>
      </c>
      <c r="I59" s="224" t="n">
        <v>1129.6113</v>
      </c>
      <c r="J59" s="224" t="n">
        <v>597.09293</v>
      </c>
      <c r="K59" s="224" t="n">
        <v>6463.4645</v>
      </c>
      <c r="L59" s="224" t="n">
        <v>4606.0854</v>
      </c>
      <c r="M59" s="224" t="n">
        <v>333.55067</v>
      </c>
      <c r="N59" s="224" t="n">
        <v>2613.7718</v>
      </c>
      <c r="O59" s="224" t="n">
        <v>2640.8289</v>
      </c>
      <c r="P59" s="224" t="n">
        <v>1069.478</v>
      </c>
      <c r="Q59" s="224" t="n">
        <v>692.17971</v>
      </c>
      <c r="R59" s="224" t="n">
        <v>3755.5289</v>
      </c>
      <c r="S59" s="226" t="n">
        <v>107.3308</v>
      </c>
      <c r="T59" s="221" t="n">
        <f aca="false">SUM(C59:S59)</f>
        <v>33102.09861</v>
      </c>
      <c r="U59" s="227" t="n">
        <f aca="false">(T59-T55)/T55</f>
        <v>0.277797722326609</v>
      </c>
    </row>
    <row r="60" customFormat="false" ht="12.75" hidden="false" customHeight="false" outlineLevel="0" collapsed="false">
      <c r="B60" s="223" t="s">
        <v>189</v>
      </c>
      <c r="C60" s="224" t="n">
        <v>5052.0564</v>
      </c>
      <c r="D60" s="224" t="n">
        <v>948.79184</v>
      </c>
      <c r="E60" s="224" t="n">
        <v>1270.227</v>
      </c>
      <c r="F60" s="224" t="n">
        <v>142.08191</v>
      </c>
      <c r="G60" s="224" t="n">
        <v>888.52477</v>
      </c>
      <c r="H60" s="224" t="n">
        <v>643.79133</v>
      </c>
      <c r="I60" s="224" t="n">
        <v>1084.2975</v>
      </c>
      <c r="J60" s="224" t="n">
        <v>706.81225</v>
      </c>
      <c r="K60" s="224" t="n">
        <v>6367.3737</v>
      </c>
      <c r="L60" s="224" t="n">
        <v>4501.3671</v>
      </c>
      <c r="M60" s="224" t="n">
        <v>373.94525</v>
      </c>
      <c r="N60" s="224" t="n">
        <v>2797.3129</v>
      </c>
      <c r="O60" s="224" t="n">
        <v>2224.9655</v>
      </c>
      <c r="P60" s="224" t="n">
        <v>1223.8606</v>
      </c>
      <c r="Q60" s="224" t="n">
        <v>643.24484</v>
      </c>
      <c r="R60" s="224" t="n">
        <v>3344.5138</v>
      </c>
      <c r="S60" s="226" t="n">
        <v>128.95881</v>
      </c>
      <c r="T60" s="221" t="n">
        <f aca="false">SUM(C60:S60)</f>
        <v>32342.1255</v>
      </c>
      <c r="U60" s="227" t="n">
        <f aca="false">(T60-T56)/T56</f>
        <v>0.209984664634479</v>
      </c>
    </row>
    <row r="61" customFormat="false" ht="13.5" hidden="false" customHeight="false" outlineLevel="0" collapsed="false">
      <c r="B61" s="228" t="s">
        <v>190</v>
      </c>
      <c r="C61" s="229" t="n">
        <v>5374.2714</v>
      </c>
      <c r="D61" s="229" t="n">
        <v>832.74868</v>
      </c>
      <c r="E61" s="229" t="n">
        <v>905.1441</v>
      </c>
      <c r="F61" s="229" t="n">
        <v>134.27993</v>
      </c>
      <c r="G61" s="229" t="n">
        <v>867.76173</v>
      </c>
      <c r="H61" s="229" t="n">
        <v>502.38812</v>
      </c>
      <c r="I61" s="229" t="n">
        <v>1066.0097</v>
      </c>
      <c r="J61" s="229" t="n">
        <v>530.28551</v>
      </c>
      <c r="K61" s="229" t="n">
        <v>5955.9289</v>
      </c>
      <c r="L61" s="229" t="n">
        <v>4127.1263</v>
      </c>
      <c r="M61" s="229" t="n">
        <v>384.72691</v>
      </c>
      <c r="N61" s="229" t="n">
        <v>2407.1174</v>
      </c>
      <c r="O61" s="229" t="n">
        <v>2150.2271</v>
      </c>
      <c r="P61" s="229" t="n">
        <v>1040.9951</v>
      </c>
      <c r="Q61" s="229" t="n">
        <v>582.68692</v>
      </c>
      <c r="R61" s="229" t="n">
        <v>2911.7356</v>
      </c>
      <c r="S61" s="230" t="n">
        <v>106.23417</v>
      </c>
      <c r="T61" s="236" t="n">
        <f aca="false">SUM(C61:S61)</f>
        <v>29879.66757</v>
      </c>
      <c r="U61" s="237" t="n">
        <f aca="false">(T61-T57)/T57</f>
        <v>0.0724234451314912</v>
      </c>
    </row>
    <row r="62" customFormat="false" ht="12.75" hidden="false" customHeight="false" outlineLevel="0" collapsed="false">
      <c r="B62" s="231" t="s">
        <v>191</v>
      </c>
      <c r="C62" s="232" t="n">
        <v>5018.9511</v>
      </c>
      <c r="D62" s="232" t="n">
        <v>833.07706</v>
      </c>
      <c r="E62" s="232" t="n">
        <v>780.3078</v>
      </c>
      <c r="F62" s="232" t="n">
        <v>139.82329</v>
      </c>
      <c r="G62" s="232" t="n">
        <v>870.03023</v>
      </c>
      <c r="H62" s="232" t="n">
        <v>987.85171</v>
      </c>
      <c r="I62" s="232" t="n">
        <v>913.92457</v>
      </c>
      <c r="J62" s="232" t="n">
        <v>537.49078</v>
      </c>
      <c r="K62" s="232" t="n">
        <v>5608.4448</v>
      </c>
      <c r="L62" s="232" t="n">
        <v>4249.6514</v>
      </c>
      <c r="M62" s="232" t="n">
        <v>511.84744</v>
      </c>
      <c r="N62" s="232" t="n">
        <v>2242.7455</v>
      </c>
      <c r="O62" s="232" t="n">
        <v>2043.3574</v>
      </c>
      <c r="P62" s="232" t="n">
        <v>1060.2081</v>
      </c>
      <c r="Q62" s="232" t="n">
        <v>503.1964</v>
      </c>
      <c r="R62" s="232" t="n">
        <v>2978.6396</v>
      </c>
      <c r="S62" s="233" t="n">
        <v>145.30118</v>
      </c>
      <c r="T62" s="234" t="n">
        <f aca="false">SUM(C62:S62)</f>
        <v>29424.84836</v>
      </c>
      <c r="U62" s="235" t="n">
        <f aca="false">(T62-T58)/T58</f>
        <v>-0.0782184065407247</v>
      </c>
    </row>
    <row r="63" customFormat="false" ht="12.75" hidden="false" customHeight="false" outlineLevel="0" collapsed="false">
      <c r="B63" s="223" t="s">
        <v>192</v>
      </c>
      <c r="C63" s="224" t="n">
        <v>5023.4448</v>
      </c>
      <c r="D63" s="224" t="n">
        <v>861.91934</v>
      </c>
      <c r="E63" s="224" t="n">
        <v>986.56015</v>
      </c>
      <c r="F63" s="224" t="n">
        <v>131.80102</v>
      </c>
      <c r="G63" s="224" t="n">
        <v>855.82316</v>
      </c>
      <c r="H63" s="224" t="n">
        <v>493.89462</v>
      </c>
      <c r="I63" s="224" t="n">
        <v>935.49269</v>
      </c>
      <c r="J63" s="224" t="n">
        <v>707.02963</v>
      </c>
      <c r="K63" s="224" t="n">
        <v>5922.447</v>
      </c>
      <c r="L63" s="224" t="n">
        <v>4070.6367</v>
      </c>
      <c r="M63" s="224" t="n">
        <v>431.53424</v>
      </c>
      <c r="N63" s="224" t="n">
        <v>2168.7388</v>
      </c>
      <c r="O63" s="224" t="n">
        <v>1909.2211</v>
      </c>
      <c r="P63" s="224" t="n">
        <v>1056.9939</v>
      </c>
      <c r="Q63" s="224" t="n">
        <v>1083.2732</v>
      </c>
      <c r="R63" s="224" t="n">
        <v>2743.9697</v>
      </c>
      <c r="S63" s="226" t="n">
        <v>109.80609</v>
      </c>
      <c r="T63" s="221" t="n">
        <f aca="false">SUM(C63:S63)</f>
        <v>29492.58614</v>
      </c>
      <c r="U63" s="227" t="n">
        <f aca="false">(T63-T59)/T59</f>
        <v>-0.109041801624915</v>
      </c>
    </row>
    <row r="64" customFormat="false" ht="12.75" hidden="false" customHeight="false" outlineLevel="0" collapsed="false">
      <c r="B64" s="223" t="s">
        <v>193</v>
      </c>
      <c r="C64" s="224" t="n">
        <v>4630.463</v>
      </c>
      <c r="D64" s="224" t="n">
        <v>834.12588</v>
      </c>
      <c r="E64" s="224" t="n">
        <v>927.9307</v>
      </c>
      <c r="F64" s="224" t="n">
        <v>105.64638</v>
      </c>
      <c r="G64" s="224" t="n">
        <v>687.67693</v>
      </c>
      <c r="H64" s="224" t="n">
        <v>515.41544</v>
      </c>
      <c r="I64" s="224" t="n">
        <v>1194.2769</v>
      </c>
      <c r="J64" s="224" t="n">
        <v>556.98722</v>
      </c>
      <c r="K64" s="224" t="n">
        <v>5999.3351</v>
      </c>
      <c r="L64" s="224" t="n">
        <v>4067.0742</v>
      </c>
      <c r="M64" s="224" t="n">
        <v>453.44839</v>
      </c>
      <c r="N64" s="224" t="n">
        <v>2409.4564</v>
      </c>
      <c r="O64" s="224" t="n">
        <v>2127.7375</v>
      </c>
      <c r="P64" s="224" t="n">
        <v>937.44158</v>
      </c>
      <c r="Q64" s="224" t="n">
        <v>583.16662</v>
      </c>
      <c r="R64" s="224" t="n">
        <v>3619.7765</v>
      </c>
      <c r="S64" s="226" t="n">
        <v>114.53608</v>
      </c>
      <c r="T64" s="221" t="n">
        <f aca="false">SUM(C64:S64)</f>
        <v>29764.49482</v>
      </c>
      <c r="U64" s="227" t="n">
        <f aca="false">(T64-T60)/T60</f>
        <v>-0.0796988645659668</v>
      </c>
    </row>
    <row r="65" customFormat="false" ht="13.5" hidden="false" customHeight="false" outlineLevel="0" collapsed="false">
      <c r="B65" s="228" t="s">
        <v>194</v>
      </c>
      <c r="C65" s="229" t="n">
        <v>6402.4453</v>
      </c>
      <c r="D65" s="229" t="n">
        <v>1037.5187</v>
      </c>
      <c r="E65" s="229" t="n">
        <v>1193.3975</v>
      </c>
      <c r="F65" s="229" t="n">
        <v>138.23315</v>
      </c>
      <c r="G65" s="229" t="n">
        <v>831.43965</v>
      </c>
      <c r="H65" s="229" t="n">
        <v>607.79818</v>
      </c>
      <c r="I65" s="229" t="n">
        <v>1604.2704</v>
      </c>
      <c r="J65" s="229" t="n">
        <v>711.92036</v>
      </c>
      <c r="K65" s="229" t="n">
        <v>7688.7008</v>
      </c>
      <c r="L65" s="229" t="n">
        <v>4918.8358</v>
      </c>
      <c r="M65" s="229" t="n">
        <v>523.80992</v>
      </c>
      <c r="N65" s="229" t="n">
        <v>3261.1693</v>
      </c>
      <c r="O65" s="229" t="n">
        <v>2614.0409</v>
      </c>
      <c r="P65" s="229" t="n">
        <v>1102.2442</v>
      </c>
      <c r="Q65" s="229" t="n">
        <v>756.98495</v>
      </c>
      <c r="R65" s="229" t="n">
        <v>4078.8095</v>
      </c>
      <c r="S65" s="230" t="n">
        <v>143.4408</v>
      </c>
      <c r="T65" s="236" t="n">
        <f aca="false">SUM(C65:S65)</f>
        <v>37615.05941</v>
      </c>
      <c r="U65" s="237" t="n">
        <f aca="false">(T65-T61)/T61</f>
        <v>0.258884802579482</v>
      </c>
    </row>
    <row r="66" customFormat="false" ht="12.75" hidden="false" customHeight="false" outlineLevel="0" collapsed="false">
      <c r="B66" s="231" t="str">
        <f aca="false">EXPV_RM!B66</f>
        <v>2010:1</v>
      </c>
      <c r="C66" s="232" t="n">
        <v>5247.464</v>
      </c>
      <c r="D66" s="232" t="n">
        <v>891.29852</v>
      </c>
      <c r="E66" s="232" t="n">
        <v>1104.8463</v>
      </c>
      <c r="F66" s="232" t="n">
        <v>151.62219</v>
      </c>
      <c r="G66" s="232" t="n">
        <v>747.74266</v>
      </c>
      <c r="H66" s="232" t="n">
        <v>504.02733</v>
      </c>
      <c r="I66" s="232" t="n">
        <v>1063.6303</v>
      </c>
      <c r="J66" s="232" t="n">
        <v>573.8059</v>
      </c>
      <c r="K66" s="232" t="n">
        <v>6419.6215</v>
      </c>
      <c r="L66" s="232" t="n">
        <v>4199.7509</v>
      </c>
      <c r="M66" s="232" t="n">
        <v>402.87079</v>
      </c>
      <c r="N66" s="232" t="n">
        <v>2319.2775</v>
      </c>
      <c r="O66" s="232" t="n">
        <v>2803.4916</v>
      </c>
      <c r="P66" s="232" t="n">
        <v>1060.8957</v>
      </c>
      <c r="Q66" s="232" t="n">
        <v>677.37289</v>
      </c>
      <c r="R66" s="232" t="n">
        <v>2401.0245</v>
      </c>
      <c r="S66" s="233" t="n">
        <v>115.40921</v>
      </c>
      <c r="T66" s="234" t="n">
        <f aca="false">SUM(C66:S66)</f>
        <v>30684.15179</v>
      </c>
      <c r="U66" s="235" t="n">
        <f aca="false">(T66-T62)/T62</f>
        <v>0.0427972784971731</v>
      </c>
    </row>
    <row r="67" customFormat="false" ht="12.75" hidden="false" customHeight="false" outlineLevel="0" collapsed="false">
      <c r="B67" s="223" t="str">
        <f aca="false">EXPV_RM!B67</f>
        <v>2010:2</v>
      </c>
      <c r="C67" s="224" t="n">
        <v>5533.7224</v>
      </c>
      <c r="D67" s="224" t="n">
        <v>990.67899</v>
      </c>
      <c r="E67" s="224" t="n">
        <v>1036.8027</v>
      </c>
      <c r="F67" s="224" t="n">
        <v>115.2298</v>
      </c>
      <c r="G67" s="224" t="n">
        <v>858.04613</v>
      </c>
      <c r="H67" s="224" t="n">
        <v>536.29072</v>
      </c>
      <c r="I67" s="224" t="n">
        <v>1123.8976</v>
      </c>
      <c r="J67" s="224" t="n">
        <v>645.25825</v>
      </c>
      <c r="K67" s="224" t="n">
        <v>6326.6585</v>
      </c>
      <c r="L67" s="224" t="n">
        <v>4161.3153</v>
      </c>
      <c r="M67" s="224" t="n">
        <v>425.53382</v>
      </c>
      <c r="N67" s="224" t="n">
        <v>2819.2468</v>
      </c>
      <c r="O67" s="224" t="n">
        <v>1940.771</v>
      </c>
      <c r="P67" s="224" t="n">
        <v>1192.2141</v>
      </c>
      <c r="Q67" s="224" t="n">
        <v>641.75168</v>
      </c>
      <c r="R67" s="224" t="n">
        <v>3031.0655</v>
      </c>
      <c r="S67" s="226" t="n">
        <v>126.38636</v>
      </c>
      <c r="T67" s="221" t="n">
        <f aca="false">SUM(C67:S67)</f>
        <v>31504.86965</v>
      </c>
      <c r="U67" s="227" t="n">
        <f aca="false">(T67-T63)/T63</f>
        <v>0.0682301477546861</v>
      </c>
    </row>
    <row r="68" customFormat="false" ht="12.75" hidden="false" customHeight="false" outlineLevel="0" collapsed="false">
      <c r="B68" s="223" t="str">
        <f aca="false">EXPV_RM!B68</f>
        <v>2010:3</v>
      </c>
      <c r="C68" s="224" t="n">
        <v>5652.7637</v>
      </c>
      <c r="D68" s="224" t="n">
        <v>1092.1681</v>
      </c>
      <c r="E68" s="224" t="n">
        <v>1023.7663</v>
      </c>
      <c r="F68" s="224" t="n">
        <v>108.72456</v>
      </c>
      <c r="G68" s="224" t="n">
        <v>848.47423</v>
      </c>
      <c r="H68" s="224" t="n">
        <v>555.91152</v>
      </c>
      <c r="I68" s="224" t="n">
        <v>1129.5237</v>
      </c>
      <c r="J68" s="224" t="n">
        <v>642.58361</v>
      </c>
      <c r="K68" s="224" t="n">
        <v>7205.9089</v>
      </c>
      <c r="L68" s="224" t="n">
        <v>4367.6246</v>
      </c>
      <c r="M68" s="224" t="n">
        <v>539.81243</v>
      </c>
      <c r="N68" s="224" t="n">
        <v>2482.1234</v>
      </c>
      <c r="O68" s="224" t="n">
        <v>2186.1298</v>
      </c>
      <c r="P68" s="224" t="n">
        <v>1247.3336</v>
      </c>
      <c r="Q68" s="224" t="n">
        <v>691.2302</v>
      </c>
      <c r="R68" s="224" t="n">
        <v>3274.8114</v>
      </c>
      <c r="S68" s="226" t="n">
        <v>124.73807</v>
      </c>
      <c r="T68" s="221" t="n">
        <f aca="false">SUM(C68:S68)</f>
        <v>33173.62812</v>
      </c>
      <c r="U68" s="227" t="n">
        <f aca="false">(T68-T64)/T64</f>
        <v>0.114536911196264</v>
      </c>
    </row>
    <row r="69" customFormat="false" ht="13.5" hidden="false" customHeight="false" outlineLevel="0" collapsed="false">
      <c r="B69" s="228" t="str">
        <f aca="false">EXPV_RM!B69</f>
        <v>2010:4</v>
      </c>
      <c r="C69" s="229" t="n">
        <v>5734.7582</v>
      </c>
      <c r="D69" s="229" t="n">
        <v>1161.0738</v>
      </c>
      <c r="E69" s="229" t="n">
        <v>1048.9957</v>
      </c>
      <c r="F69" s="229" t="n">
        <v>85.860967</v>
      </c>
      <c r="G69" s="229" t="n">
        <v>724.95405</v>
      </c>
      <c r="H69" s="229" t="n">
        <v>514.50883</v>
      </c>
      <c r="I69" s="229" t="n">
        <v>1265.3476</v>
      </c>
      <c r="J69" s="229" t="n">
        <v>705.42248</v>
      </c>
      <c r="K69" s="229" t="n">
        <v>7369.745</v>
      </c>
      <c r="L69" s="229" t="n">
        <v>4318.8193</v>
      </c>
      <c r="M69" s="229" t="n">
        <v>479.3406</v>
      </c>
      <c r="N69" s="229" t="n">
        <v>2653.7539</v>
      </c>
      <c r="O69" s="229" t="n">
        <v>2509.6251</v>
      </c>
      <c r="P69" s="229" t="n">
        <v>1109.236</v>
      </c>
      <c r="Q69" s="229" t="n">
        <v>771.93645</v>
      </c>
      <c r="R69" s="229" t="n">
        <v>3244.2672</v>
      </c>
      <c r="S69" s="230" t="n">
        <v>125.42072</v>
      </c>
      <c r="T69" s="236" t="n">
        <f aca="false">SUM(C69:S69)</f>
        <v>33823.065897</v>
      </c>
      <c r="U69" s="237" t="n">
        <f aca="false">(T69-T65)/T65</f>
        <v>-0.100810515056422</v>
      </c>
    </row>
    <row r="70" customFormat="false" ht="12.75" hidden="false" customHeight="false" outlineLevel="0" collapsed="false">
      <c r="B70" s="231" t="str">
        <f aca="false">EXPV_RM!B70</f>
        <v>2011:1</v>
      </c>
      <c r="C70" s="232" t="n">
        <v>6192.1788</v>
      </c>
      <c r="D70" s="232" t="n">
        <v>963.62585</v>
      </c>
      <c r="E70" s="232" t="n">
        <v>1260.0329</v>
      </c>
      <c r="F70" s="232" t="n">
        <v>96.842575</v>
      </c>
      <c r="G70" s="232" t="n">
        <v>878.32566</v>
      </c>
      <c r="H70" s="232" t="n">
        <v>558.58096</v>
      </c>
      <c r="I70" s="232" t="n">
        <v>1169.6202</v>
      </c>
      <c r="J70" s="232" t="n">
        <v>677.28703</v>
      </c>
      <c r="K70" s="232" t="n">
        <v>7119.3599</v>
      </c>
      <c r="L70" s="232" t="n">
        <v>4357.6641</v>
      </c>
      <c r="M70" s="232" t="n">
        <v>409.78843</v>
      </c>
      <c r="N70" s="232" t="n">
        <v>2943.8591</v>
      </c>
      <c r="O70" s="232" t="n">
        <v>2259.7194</v>
      </c>
      <c r="P70" s="232" t="n">
        <v>1352.5296</v>
      </c>
      <c r="Q70" s="232" t="n">
        <v>695.50531</v>
      </c>
      <c r="R70" s="232" t="n">
        <v>3154.0907</v>
      </c>
      <c r="S70" s="233" t="n">
        <v>124.13571</v>
      </c>
      <c r="T70" s="234" t="n">
        <f aca="false">SUM(C70:S70)</f>
        <v>34213.146225</v>
      </c>
      <c r="U70" s="235" t="n">
        <f aca="false">(T70-T66)/T66</f>
        <v>0.115010330386584</v>
      </c>
    </row>
    <row r="71" customFormat="false" ht="12.75" hidden="false" customHeight="false" outlineLevel="0" collapsed="false">
      <c r="B71" s="223" t="str">
        <f aca="false">EXPV_RM!B71</f>
        <v>2011:2</v>
      </c>
      <c r="C71" s="224" t="n">
        <v>5834.9345</v>
      </c>
      <c r="D71" s="224" t="n">
        <v>1040.8781</v>
      </c>
      <c r="E71" s="224" t="n">
        <v>1098.6081</v>
      </c>
      <c r="F71" s="224" t="n">
        <v>79.519359</v>
      </c>
      <c r="G71" s="224" t="n">
        <v>892.71445</v>
      </c>
      <c r="H71" s="224" t="n">
        <v>580.59943</v>
      </c>
      <c r="I71" s="224" t="n">
        <v>1137.6823</v>
      </c>
      <c r="J71" s="224" t="n">
        <v>737.86206</v>
      </c>
      <c r="K71" s="224" t="n">
        <v>6592.8704</v>
      </c>
      <c r="L71" s="224" t="n">
        <v>4259.1755</v>
      </c>
      <c r="M71" s="224" t="n">
        <v>430.91056</v>
      </c>
      <c r="N71" s="224" t="n">
        <v>2974.3383</v>
      </c>
      <c r="O71" s="224" t="n">
        <v>2219.2494</v>
      </c>
      <c r="P71" s="224" t="n">
        <v>1255.8807</v>
      </c>
      <c r="Q71" s="224" t="n">
        <v>709.53458</v>
      </c>
      <c r="R71" s="224" t="n">
        <v>2908.0075</v>
      </c>
      <c r="S71" s="226" t="n">
        <v>124.87038</v>
      </c>
      <c r="T71" s="221" t="n">
        <f aca="false">SUM(C71:S71)</f>
        <v>32877.635619</v>
      </c>
      <c r="U71" s="227" t="n">
        <f aca="false">(T71-T67)/T67</f>
        <v>0.0435731359707435</v>
      </c>
    </row>
    <row r="72" customFormat="false" ht="12.75" hidden="false" customHeight="false" outlineLevel="0" collapsed="false">
      <c r="B72" s="223" t="str">
        <f aca="false">EXPV_RM!B72</f>
        <v>2011:3</v>
      </c>
      <c r="C72" s="224" t="n">
        <v>6573.3374</v>
      </c>
      <c r="D72" s="224" t="n">
        <v>1205.9627</v>
      </c>
      <c r="E72" s="224" t="n">
        <v>1062.1059</v>
      </c>
      <c r="F72" s="224" t="n">
        <v>73.17674</v>
      </c>
      <c r="G72" s="224" t="n">
        <v>786.96903</v>
      </c>
      <c r="H72" s="224" t="n">
        <v>589.64728</v>
      </c>
      <c r="I72" s="224" t="n">
        <v>1285.9569</v>
      </c>
      <c r="J72" s="224" t="n">
        <v>703.38016</v>
      </c>
      <c r="K72" s="224" t="n">
        <v>7154.4457</v>
      </c>
      <c r="L72" s="224" t="n">
        <v>4081.6625</v>
      </c>
      <c r="M72" s="224" t="n">
        <v>424.85943</v>
      </c>
      <c r="N72" s="224" t="n">
        <v>2778.1907</v>
      </c>
      <c r="O72" s="224" t="n">
        <v>2288.5575</v>
      </c>
      <c r="P72" s="224" t="n">
        <v>1315.7324</v>
      </c>
      <c r="Q72" s="224" t="n">
        <v>762.35597</v>
      </c>
      <c r="R72" s="224" t="n">
        <v>2975.0674</v>
      </c>
      <c r="S72" s="226" t="n">
        <v>127.84842</v>
      </c>
      <c r="T72" s="221" t="n">
        <f aca="false">SUM(C72:S72)</f>
        <v>34189.25613</v>
      </c>
      <c r="U72" s="227" t="n">
        <f aca="false">(T72-T68)/T68</f>
        <v>0.0306155240640587</v>
      </c>
    </row>
    <row r="73" customFormat="false" ht="13.5" hidden="false" customHeight="false" outlineLevel="0" collapsed="false">
      <c r="B73" s="228" t="str">
        <f aca="false">EXPV_RM!B73</f>
        <v>2011:4</v>
      </c>
      <c r="C73" s="229" t="n">
        <v>6755.1171</v>
      </c>
      <c r="D73" s="229" t="n">
        <v>962.53393</v>
      </c>
      <c r="E73" s="229" t="n">
        <v>1104.6466</v>
      </c>
      <c r="F73" s="229" t="n">
        <v>73.773669</v>
      </c>
      <c r="G73" s="229" t="n">
        <v>755.1452</v>
      </c>
      <c r="H73" s="229" t="n">
        <v>596.31807</v>
      </c>
      <c r="I73" s="229" t="n">
        <v>1112.3707</v>
      </c>
      <c r="J73" s="229" t="n">
        <v>769.74682</v>
      </c>
      <c r="K73" s="229" t="n">
        <v>6850.5858</v>
      </c>
      <c r="L73" s="229" t="n">
        <v>4463.7383</v>
      </c>
      <c r="M73" s="229" t="n">
        <v>519.83042</v>
      </c>
      <c r="N73" s="229" t="n">
        <v>2716.9749</v>
      </c>
      <c r="O73" s="229" t="n">
        <v>2245.0681</v>
      </c>
      <c r="P73" s="229" t="n">
        <v>1446.4085</v>
      </c>
      <c r="Q73" s="229" t="n">
        <v>718.58262</v>
      </c>
      <c r="R73" s="229" t="n">
        <v>2576.9139</v>
      </c>
      <c r="S73" s="230" t="n">
        <v>132.7938</v>
      </c>
      <c r="T73" s="236" t="n">
        <f aca="false">SUM(C73:S73)</f>
        <v>33800.548429</v>
      </c>
      <c r="U73" s="237" t="n">
        <f aca="false">(T73-T69)/T69</f>
        <v>-0.000665742959806474</v>
      </c>
    </row>
    <row r="74" customFormat="false" ht="12.75" hidden="false" customHeight="false" outlineLevel="0" collapsed="false">
      <c r="B74" s="231" t="str">
        <f aca="false">EXPV_RM!B74</f>
        <v>2012:1</v>
      </c>
      <c r="C74" s="232" t="n">
        <v>6944.945</v>
      </c>
      <c r="D74" s="232" t="n">
        <v>1015.8795</v>
      </c>
      <c r="E74" s="232" t="n">
        <v>1396.6865</v>
      </c>
      <c r="F74" s="232" t="n">
        <v>89.758682</v>
      </c>
      <c r="G74" s="232" t="n">
        <v>833.86802</v>
      </c>
      <c r="H74" s="232" t="n">
        <v>496.11045</v>
      </c>
      <c r="I74" s="232" t="n">
        <v>1276.5161</v>
      </c>
      <c r="J74" s="232" t="n">
        <v>762.77725</v>
      </c>
      <c r="K74" s="232" t="n">
        <v>7516.7829</v>
      </c>
      <c r="L74" s="232" t="n">
        <v>4696.5732</v>
      </c>
      <c r="M74" s="232" t="n">
        <v>527.0113</v>
      </c>
      <c r="N74" s="232" t="n">
        <v>2646.6835</v>
      </c>
      <c r="O74" s="232" t="n">
        <v>2342.0369</v>
      </c>
      <c r="P74" s="232" t="n">
        <v>2375.2398</v>
      </c>
      <c r="Q74" s="232" t="n">
        <v>668.1444</v>
      </c>
      <c r="R74" s="232" t="n">
        <v>2921.0845</v>
      </c>
      <c r="S74" s="233" t="n">
        <v>117.41013</v>
      </c>
      <c r="T74" s="234" t="n">
        <f aca="false">SUM(C74:S74)</f>
        <v>36627.508132</v>
      </c>
      <c r="U74" s="235" t="n">
        <f aca="false">(T74-T70)/T70</f>
        <v>0.0705682514879556</v>
      </c>
    </row>
    <row r="75" customFormat="false" ht="12.75" hidden="false" customHeight="false" outlineLevel="0" collapsed="false">
      <c r="B75" s="223" t="str">
        <f aca="false">EXPV_RM!B75</f>
        <v>2012:2</v>
      </c>
      <c r="C75" s="224" t="n">
        <v>6678.2769</v>
      </c>
      <c r="D75" s="224" t="n">
        <v>987.27316</v>
      </c>
      <c r="E75" s="224" t="n">
        <v>1333.3249</v>
      </c>
      <c r="F75" s="224" t="n">
        <v>98.248587</v>
      </c>
      <c r="G75" s="224" t="n">
        <v>676.71966</v>
      </c>
      <c r="H75" s="224" t="n">
        <v>597.60056</v>
      </c>
      <c r="I75" s="224" t="n">
        <v>1086.3501</v>
      </c>
      <c r="J75" s="224" t="n">
        <v>797.91349</v>
      </c>
      <c r="K75" s="224" t="n">
        <v>7350.3274</v>
      </c>
      <c r="L75" s="224" t="n">
        <v>4772.2814</v>
      </c>
      <c r="M75" s="224" t="n">
        <v>518.7492</v>
      </c>
      <c r="N75" s="224" t="n">
        <v>2893.0146</v>
      </c>
      <c r="O75" s="224" t="n">
        <v>2547.7037</v>
      </c>
      <c r="P75" s="224" t="n">
        <v>2381.0742</v>
      </c>
      <c r="Q75" s="224" t="n">
        <v>630.95223</v>
      </c>
      <c r="R75" s="224" t="n">
        <v>2766.9392</v>
      </c>
      <c r="S75" s="226" t="n">
        <v>129.43439</v>
      </c>
      <c r="T75" s="221" t="n">
        <f aca="false">SUM(C75:S75)</f>
        <v>36246.183677</v>
      </c>
      <c r="U75" s="227" t="n">
        <f aca="false">(T75-T71)/T71</f>
        <v>0.102457126085226</v>
      </c>
    </row>
    <row r="76" customFormat="false" ht="12.75" hidden="false" customHeight="false" outlineLevel="0" collapsed="false">
      <c r="B76" s="223" t="str">
        <f aca="false">EXPV_RM!B76</f>
        <v>2012:3</v>
      </c>
      <c r="C76" s="224" t="n">
        <v>7569.1147</v>
      </c>
      <c r="D76" s="224" t="n">
        <v>1046.0657</v>
      </c>
      <c r="E76" s="224" t="n">
        <v>1189.3568</v>
      </c>
      <c r="F76" s="224" t="n">
        <v>143.77985</v>
      </c>
      <c r="G76" s="224" t="n">
        <v>780.28303</v>
      </c>
      <c r="H76" s="224" t="n">
        <v>649.14029</v>
      </c>
      <c r="I76" s="224" t="n">
        <v>1076.9641</v>
      </c>
      <c r="J76" s="224" t="n">
        <v>699.3428</v>
      </c>
      <c r="K76" s="224" t="n">
        <v>7736.2854</v>
      </c>
      <c r="L76" s="224" t="n">
        <v>4793.2272</v>
      </c>
      <c r="M76" s="224" t="n">
        <v>527.22267</v>
      </c>
      <c r="N76" s="224" t="n">
        <v>2997.9401</v>
      </c>
      <c r="O76" s="224" t="n">
        <v>2802.3858</v>
      </c>
      <c r="P76" s="224" t="n">
        <v>2536.8381</v>
      </c>
      <c r="Q76" s="224" t="n">
        <v>727.20596</v>
      </c>
      <c r="R76" s="224" t="n">
        <v>2967.6242</v>
      </c>
      <c r="S76" s="226" t="n">
        <v>124.2071</v>
      </c>
      <c r="T76" s="221" t="n">
        <f aca="false">SUM(C76:S76)</f>
        <v>38366.9838</v>
      </c>
      <c r="U76" s="227" t="n">
        <f aca="false">(T76-T72)/T72</f>
        <v>0.12219416690772</v>
      </c>
    </row>
    <row r="77" customFormat="false" ht="13.5" hidden="false" customHeight="false" outlineLevel="0" collapsed="false">
      <c r="B77" s="228" t="str">
        <f aca="false">EXPV_RM!B77</f>
        <v>2012:4</v>
      </c>
      <c r="C77" s="229" t="n">
        <v>6755.9426</v>
      </c>
      <c r="D77" s="229" t="n">
        <v>916.86739</v>
      </c>
      <c r="E77" s="229" t="n">
        <v>1307.1199</v>
      </c>
      <c r="F77" s="229" t="n">
        <v>101.08725</v>
      </c>
      <c r="G77" s="229" t="n">
        <v>751.48592</v>
      </c>
      <c r="H77" s="229" t="n">
        <v>550.31657</v>
      </c>
      <c r="I77" s="229" t="n">
        <v>1036.4734</v>
      </c>
      <c r="J77" s="229" t="n">
        <v>658.41539</v>
      </c>
      <c r="K77" s="229" t="n">
        <v>7115.1615</v>
      </c>
      <c r="L77" s="229" t="n">
        <v>4734.5175</v>
      </c>
      <c r="M77" s="229" t="n">
        <v>424.28618</v>
      </c>
      <c r="N77" s="229" t="n">
        <v>2861.9355</v>
      </c>
      <c r="O77" s="229" t="n">
        <v>2933.2347</v>
      </c>
      <c r="P77" s="229" t="n">
        <v>2775.8087</v>
      </c>
      <c r="Q77" s="229" t="n">
        <v>670.71367</v>
      </c>
      <c r="R77" s="229" t="n">
        <v>3475.0868</v>
      </c>
      <c r="S77" s="230" t="n">
        <v>122.98289</v>
      </c>
      <c r="T77" s="236" t="n">
        <f aca="false">SUM(C77:S77)</f>
        <v>37191.43586</v>
      </c>
      <c r="U77" s="237" t="n">
        <f aca="false">(T77-T73)/T73</f>
        <v>0.100320485572083</v>
      </c>
    </row>
    <row r="78" customFormat="false" ht="12.75" hidden="false" customHeight="false" outlineLevel="0" collapsed="false">
      <c r="B78" s="231" t="str">
        <f aca="false">EXPV_RM!B78</f>
        <v>2013:1</v>
      </c>
      <c r="C78" s="232" t="n">
        <v>6713.2344</v>
      </c>
      <c r="D78" s="232" t="n">
        <v>933.53598</v>
      </c>
      <c r="E78" s="232" t="n">
        <v>1372.6589</v>
      </c>
      <c r="F78" s="232" t="n">
        <v>122.98274</v>
      </c>
      <c r="G78" s="232" t="n">
        <v>838.27599</v>
      </c>
      <c r="H78" s="232" t="n">
        <v>622.05732</v>
      </c>
      <c r="I78" s="232" t="n">
        <v>1087.0987</v>
      </c>
      <c r="J78" s="232" t="n">
        <v>729.33099</v>
      </c>
      <c r="K78" s="232" t="n">
        <v>7136.7562</v>
      </c>
      <c r="L78" s="232" t="n">
        <v>4955.3447</v>
      </c>
      <c r="M78" s="232" t="n">
        <v>456.70389</v>
      </c>
      <c r="N78" s="232" t="n">
        <v>3134.7337</v>
      </c>
      <c r="O78" s="232" t="n">
        <v>2760.3443</v>
      </c>
      <c r="P78" s="232" t="n">
        <v>2647.693</v>
      </c>
      <c r="Q78" s="232" t="n">
        <v>693.45319</v>
      </c>
      <c r="R78" s="232" t="n">
        <v>3039.4198</v>
      </c>
      <c r="S78" s="233" t="n">
        <v>117.70361</v>
      </c>
      <c r="T78" s="234" t="n">
        <f aca="false">SUM(C78:S78)</f>
        <v>37361.32741</v>
      </c>
      <c r="U78" s="235" t="n">
        <f aca="false">(T78-T74)/T74</f>
        <v>0.0200346492410958</v>
      </c>
    </row>
    <row r="79" customFormat="false" ht="12.75" hidden="false" customHeight="false" outlineLevel="0" collapsed="false">
      <c r="B79" s="223" t="str">
        <f aca="false">EXPV_RM!B79</f>
        <v>2013:2</v>
      </c>
      <c r="C79" s="224" t="n">
        <v>7470.5554</v>
      </c>
      <c r="D79" s="224" t="n">
        <v>946.97528</v>
      </c>
      <c r="E79" s="224" t="n">
        <v>1422.2231</v>
      </c>
      <c r="F79" s="224" t="n">
        <v>147.17987</v>
      </c>
      <c r="G79" s="224" t="n">
        <v>756.38376</v>
      </c>
      <c r="H79" s="224" t="n">
        <v>580.11442</v>
      </c>
      <c r="I79" s="224" t="n">
        <v>1131.4782</v>
      </c>
      <c r="J79" s="224" t="n">
        <v>754.30925</v>
      </c>
      <c r="K79" s="224" t="n">
        <v>7447.8623</v>
      </c>
      <c r="L79" s="224" t="n">
        <v>5308.5429</v>
      </c>
      <c r="M79" s="224" t="n">
        <v>425.40825</v>
      </c>
      <c r="N79" s="224" t="n">
        <v>3005.4324</v>
      </c>
      <c r="O79" s="224" t="n">
        <v>3701.4561</v>
      </c>
      <c r="P79" s="224" t="n">
        <v>3136.0637</v>
      </c>
      <c r="Q79" s="224" t="n">
        <v>711.17731</v>
      </c>
      <c r="R79" s="224" t="n">
        <v>3390.5153</v>
      </c>
      <c r="S79" s="226" t="n">
        <v>126.72149</v>
      </c>
      <c r="T79" s="221" t="n">
        <f aca="false">SUM(C79:S79)</f>
        <v>40462.39903</v>
      </c>
      <c r="U79" s="227" t="n">
        <f aca="false">(T79-T75)/T75</f>
        <v>0.116321635142941</v>
      </c>
    </row>
    <row r="80" customFormat="false" ht="12.75" hidden="false" customHeight="false" outlineLevel="0" collapsed="false">
      <c r="B80" s="223" t="str">
        <f aca="false">EXPV_RM!B80</f>
        <v>2013:3</v>
      </c>
      <c r="C80" s="224" t="n">
        <v>7238.2928</v>
      </c>
      <c r="D80" s="224" t="n">
        <v>1027.2722</v>
      </c>
      <c r="E80" s="224" t="n">
        <v>1567.7826</v>
      </c>
      <c r="F80" s="224" t="n">
        <v>146.33104</v>
      </c>
      <c r="G80" s="224" t="n">
        <v>804.86791</v>
      </c>
      <c r="H80" s="224" t="n">
        <v>590.715</v>
      </c>
      <c r="I80" s="224" t="n">
        <v>1269.2918</v>
      </c>
      <c r="J80" s="224" t="n">
        <v>790.39542</v>
      </c>
      <c r="K80" s="224" t="n">
        <v>7248.8588</v>
      </c>
      <c r="L80" s="224" t="n">
        <v>5391.7287</v>
      </c>
      <c r="M80" s="224" t="n">
        <v>455.52688</v>
      </c>
      <c r="N80" s="224" t="n">
        <v>3291.0535</v>
      </c>
      <c r="O80" s="224" t="n">
        <v>3225.5497</v>
      </c>
      <c r="P80" s="224" t="n">
        <v>2909.98</v>
      </c>
      <c r="Q80" s="224" t="n">
        <v>747.47235</v>
      </c>
      <c r="R80" s="224" t="n">
        <v>3537.705</v>
      </c>
      <c r="S80" s="226" t="n">
        <v>133.65416</v>
      </c>
      <c r="T80" s="221" t="n">
        <f aca="false">SUM(C80:S80)</f>
        <v>40376.47786</v>
      </c>
      <c r="U80" s="227" t="n">
        <f aca="false">(T80-T76)/T76</f>
        <v>0.052375606862273</v>
      </c>
    </row>
    <row r="81" customFormat="false" ht="13.5" hidden="false" customHeight="false" outlineLevel="0" collapsed="false">
      <c r="B81" s="228" t="str">
        <f aca="false">EXPV_RM!B81</f>
        <v>2013:4</v>
      </c>
      <c r="C81" s="229" t="n">
        <v>6774.8857</v>
      </c>
      <c r="D81" s="229" t="n">
        <v>935.24871</v>
      </c>
      <c r="E81" s="229" t="n">
        <v>1539.3182</v>
      </c>
      <c r="F81" s="229" t="n">
        <v>136.86613</v>
      </c>
      <c r="G81" s="229" t="n">
        <v>790.77424</v>
      </c>
      <c r="H81" s="229" t="n">
        <v>598.40675</v>
      </c>
      <c r="I81" s="229" t="n">
        <v>1293.6306</v>
      </c>
      <c r="J81" s="229" t="n">
        <v>777.10641</v>
      </c>
      <c r="K81" s="229" t="n">
        <v>7350.3708</v>
      </c>
      <c r="L81" s="229" t="n">
        <v>5252.3678</v>
      </c>
      <c r="M81" s="229" t="n">
        <v>427.74031</v>
      </c>
      <c r="N81" s="229" t="n">
        <v>3252.9681</v>
      </c>
      <c r="O81" s="229" t="n">
        <v>2647.5901</v>
      </c>
      <c r="P81" s="229" t="n">
        <v>2814.3841</v>
      </c>
      <c r="Q81" s="229" t="n">
        <v>804.70217</v>
      </c>
      <c r="R81" s="229" t="n">
        <v>3176.2552</v>
      </c>
      <c r="S81" s="230" t="n">
        <v>139.00151</v>
      </c>
      <c r="T81" s="236" t="n">
        <f aca="false">SUM(C81:S81)</f>
        <v>38711.61683</v>
      </c>
      <c r="U81" s="237" t="n">
        <f aca="false">(T81-T77)/T77</f>
        <v>0.0408744899154317</v>
      </c>
    </row>
    <row r="82" customFormat="false" ht="12.75" hidden="false" customHeight="false" outlineLevel="0" collapsed="false">
      <c r="B82" s="231" t="str">
        <f aca="false">EXPT_TN!B82</f>
        <v>2014:1</v>
      </c>
      <c r="C82" s="232" t="n">
        <v>7752.0445</v>
      </c>
      <c r="D82" s="232" t="n">
        <v>975.96813</v>
      </c>
      <c r="E82" s="232" t="n">
        <v>1406.8789</v>
      </c>
      <c r="F82" s="232" t="n">
        <v>139.86888</v>
      </c>
      <c r="G82" s="232" t="n">
        <v>811.79257</v>
      </c>
      <c r="H82" s="232" t="n">
        <v>597.39154</v>
      </c>
      <c r="I82" s="232" t="n">
        <v>1182.4602</v>
      </c>
      <c r="J82" s="232" t="n">
        <v>749.43836</v>
      </c>
      <c r="K82" s="232" t="n">
        <v>7295.0731</v>
      </c>
      <c r="L82" s="232" t="n">
        <v>5064.8697</v>
      </c>
      <c r="M82" s="232" t="n">
        <v>363.04297</v>
      </c>
      <c r="N82" s="232" t="n">
        <v>2857.0067</v>
      </c>
      <c r="O82" s="232" t="n">
        <v>3004.8083</v>
      </c>
      <c r="P82" s="232" t="n">
        <v>2614.0346</v>
      </c>
      <c r="Q82" s="232" t="n">
        <v>780.90958</v>
      </c>
      <c r="R82" s="232" t="n">
        <v>4093.7852</v>
      </c>
      <c r="S82" s="233" t="n">
        <v>122.56762</v>
      </c>
      <c r="T82" s="234" t="n">
        <f aca="false">SUM(C82:S82)</f>
        <v>39811.94085</v>
      </c>
      <c r="U82" s="235" t="n">
        <f aca="false">(T82-T78)/T78</f>
        <v>0.0655922476497468</v>
      </c>
    </row>
    <row r="83" customFormat="false" ht="12.75" hidden="false" customHeight="false" outlineLevel="0" collapsed="false">
      <c r="B83" s="223" t="str">
        <f aca="false">EXPT_TN!B83</f>
        <v>2014:2</v>
      </c>
      <c r="C83" s="224" t="n">
        <v>7739.8249</v>
      </c>
      <c r="D83" s="224" t="n">
        <v>974.51024</v>
      </c>
      <c r="E83" s="224" t="n">
        <v>1450.9085</v>
      </c>
      <c r="F83" s="224" t="n">
        <v>177.27379</v>
      </c>
      <c r="G83" s="224" t="n">
        <v>784.4179</v>
      </c>
      <c r="H83" s="224" t="n">
        <v>618.7761</v>
      </c>
      <c r="I83" s="224" t="n">
        <v>1210.1565</v>
      </c>
      <c r="J83" s="224" t="n">
        <v>857.76227</v>
      </c>
      <c r="K83" s="224" t="n">
        <v>7185.9252</v>
      </c>
      <c r="L83" s="224" t="n">
        <v>5482.7624</v>
      </c>
      <c r="M83" s="224" t="n">
        <v>446.63307</v>
      </c>
      <c r="N83" s="224" t="n">
        <v>2741.367</v>
      </c>
      <c r="O83" s="224" t="n">
        <v>3006.0788</v>
      </c>
      <c r="P83" s="224" t="n">
        <v>2966.8667</v>
      </c>
      <c r="Q83" s="224" t="n">
        <v>801.07978</v>
      </c>
      <c r="R83" s="224" t="n">
        <v>3830.5052</v>
      </c>
      <c r="S83" s="226" t="n">
        <v>135.99057</v>
      </c>
      <c r="T83" s="221" t="n">
        <f aca="false">SUM(C83:S83)</f>
        <v>40410.83892</v>
      </c>
      <c r="U83" s="227" t="n">
        <f aca="false">(T83-T79)/T79</f>
        <v>-0.00127427219433456</v>
      </c>
    </row>
    <row r="84" customFormat="false" ht="12.75" hidden="false" customHeight="false" outlineLevel="0" collapsed="false">
      <c r="B84" s="223" t="str">
        <f aca="false">EXPT_TN!B84</f>
        <v>2014:3</v>
      </c>
      <c r="C84" s="224" t="n">
        <v>7824.2378</v>
      </c>
      <c r="D84" s="224" t="n">
        <v>990.06556</v>
      </c>
      <c r="E84" s="224" t="n">
        <v>1401.3051</v>
      </c>
      <c r="F84" s="224" t="n">
        <v>170.41807</v>
      </c>
      <c r="G84" s="224" t="n">
        <v>850.92154</v>
      </c>
      <c r="H84" s="224" t="n">
        <v>690.96399</v>
      </c>
      <c r="I84" s="224" t="n">
        <v>1284.234</v>
      </c>
      <c r="J84" s="224" t="n">
        <v>932.36592</v>
      </c>
      <c r="K84" s="224" t="n">
        <v>7779.9969</v>
      </c>
      <c r="L84" s="224" t="n">
        <v>5352.1999</v>
      </c>
      <c r="M84" s="224" t="n">
        <v>419.57484</v>
      </c>
      <c r="N84" s="224" t="n">
        <v>3062.9672</v>
      </c>
      <c r="O84" s="224" t="n">
        <v>2890.2398</v>
      </c>
      <c r="P84" s="224" t="n">
        <v>3772.4952</v>
      </c>
      <c r="Q84" s="224" t="n">
        <v>838.78767</v>
      </c>
      <c r="R84" s="224" t="n">
        <v>3957.1222</v>
      </c>
      <c r="S84" s="226" t="n">
        <v>155.56657</v>
      </c>
      <c r="T84" s="221" t="n">
        <f aca="false">SUM(C84:S84)</f>
        <v>42373.46226</v>
      </c>
      <c r="U84" s="227" t="n">
        <f aca="false">(T84-T80)/T80</f>
        <v>0.0494591035633242</v>
      </c>
    </row>
    <row r="85" customFormat="false" ht="13.5" hidden="false" customHeight="false" outlineLevel="0" collapsed="false">
      <c r="B85" s="228" t="str">
        <f aca="false">EXPT_TN!B85</f>
        <v>2014:4</v>
      </c>
      <c r="C85" s="229" t="n">
        <v>7528.0034</v>
      </c>
      <c r="D85" s="229" t="n">
        <v>1043.4374</v>
      </c>
      <c r="E85" s="229" t="n">
        <v>1395.7429</v>
      </c>
      <c r="F85" s="229" t="n">
        <v>201.8529</v>
      </c>
      <c r="G85" s="229" t="n">
        <v>873.59216</v>
      </c>
      <c r="H85" s="229" t="n">
        <v>688.67917</v>
      </c>
      <c r="I85" s="229" t="n">
        <v>1212.4786</v>
      </c>
      <c r="J85" s="229" t="n">
        <v>893.76014</v>
      </c>
      <c r="K85" s="229" t="n">
        <v>8042.9456</v>
      </c>
      <c r="L85" s="229" t="n">
        <v>5671.474</v>
      </c>
      <c r="M85" s="229" t="n">
        <v>682.79857</v>
      </c>
      <c r="N85" s="229" t="n">
        <v>2796.3728</v>
      </c>
      <c r="O85" s="229" t="n">
        <v>2863.361</v>
      </c>
      <c r="P85" s="229" t="n">
        <v>3499.5324</v>
      </c>
      <c r="Q85" s="229" t="n">
        <v>808.47259</v>
      </c>
      <c r="R85" s="229" t="n">
        <v>4156.6626</v>
      </c>
      <c r="S85" s="230" t="n">
        <v>144.68614</v>
      </c>
      <c r="T85" s="236" t="n">
        <f aca="false">SUM(C85:S85)</f>
        <v>42503.85237</v>
      </c>
      <c r="U85" s="237" t="n">
        <f aca="false">(T85-T81)/T81</f>
        <v>0.097961176787149</v>
      </c>
    </row>
    <row r="86" customFormat="false" ht="12.75" hidden="false" customHeight="false" outlineLevel="0" collapsed="false">
      <c r="B86" s="231" t="str">
        <f aca="false">EXPT_TN!B86</f>
        <v>2015:1</v>
      </c>
      <c r="C86" s="232" t="n">
        <v>7165.1277</v>
      </c>
      <c r="D86" s="232" t="n">
        <v>1116.9892</v>
      </c>
      <c r="E86" s="232" t="n">
        <v>1378.7439</v>
      </c>
      <c r="F86" s="232" t="n">
        <v>202.98406</v>
      </c>
      <c r="G86" s="232" t="n">
        <v>1047.0547</v>
      </c>
      <c r="H86" s="232" t="n">
        <v>621.09434</v>
      </c>
      <c r="I86" s="232" t="n">
        <v>1302.2956</v>
      </c>
      <c r="J86" s="232" t="n">
        <v>908.63703</v>
      </c>
      <c r="K86" s="232" t="n">
        <v>8127.9173</v>
      </c>
      <c r="L86" s="232" t="n">
        <v>5499.5731</v>
      </c>
      <c r="M86" s="232" t="n">
        <v>500.8013</v>
      </c>
      <c r="N86" s="232" t="n">
        <v>2946.112</v>
      </c>
      <c r="O86" s="232" t="n">
        <v>2889.1423</v>
      </c>
      <c r="P86" s="232" t="n">
        <v>2761.6017</v>
      </c>
      <c r="Q86" s="232" t="n">
        <v>827.56356</v>
      </c>
      <c r="R86" s="232" t="n">
        <v>3716.2004</v>
      </c>
      <c r="S86" s="233" t="n">
        <v>151.31122</v>
      </c>
      <c r="T86" s="234" t="n">
        <f aca="false">SUM(C86:S86)</f>
        <v>41163.14941</v>
      </c>
      <c r="U86" s="235" t="n">
        <f aca="false">(T86-T82)/T82</f>
        <v>0.0339397811599029</v>
      </c>
    </row>
    <row r="87" customFormat="false" ht="12.75" hidden="false" customHeight="false" outlineLevel="0" collapsed="false">
      <c r="B87" s="223" t="str">
        <f aca="false">EXPT_TN!B87</f>
        <v>2015:2</v>
      </c>
      <c r="C87" s="224" t="n">
        <v>7463.7074</v>
      </c>
      <c r="D87" s="224" t="n">
        <v>1114.4612</v>
      </c>
      <c r="E87" s="224" t="n">
        <v>1514.3275</v>
      </c>
      <c r="F87" s="224" t="n">
        <v>257.20289</v>
      </c>
      <c r="G87" s="224" t="n">
        <v>1080.8505</v>
      </c>
      <c r="H87" s="224" t="n">
        <v>662.3576</v>
      </c>
      <c r="I87" s="224" t="n">
        <v>1343.0711</v>
      </c>
      <c r="J87" s="224" t="n">
        <v>927.45939</v>
      </c>
      <c r="K87" s="224" t="n">
        <v>7957.9604</v>
      </c>
      <c r="L87" s="224" t="n">
        <v>5843.6207</v>
      </c>
      <c r="M87" s="224" t="n">
        <v>467.48447</v>
      </c>
      <c r="N87" s="224" t="n">
        <v>3031.4192</v>
      </c>
      <c r="O87" s="224" t="n">
        <v>2767.9376</v>
      </c>
      <c r="P87" s="224" t="n">
        <v>2779.5032</v>
      </c>
      <c r="Q87" s="224" t="n">
        <v>731.64156</v>
      </c>
      <c r="R87" s="224" t="n">
        <v>4402.6059</v>
      </c>
      <c r="S87" s="226" t="n">
        <v>154.51496</v>
      </c>
      <c r="T87" s="221" t="n">
        <f aca="false">SUM(C87:S87)</f>
        <v>42500.12557</v>
      </c>
      <c r="U87" s="227" t="n">
        <f aca="false">(T87-T83)/T83</f>
        <v>0.0517011451837487</v>
      </c>
    </row>
    <row r="88" customFormat="false" ht="12.75" hidden="false" customHeight="false" outlineLevel="0" collapsed="false">
      <c r="B88" s="223" t="str">
        <f aca="false">EXPT_TN!B88</f>
        <v>2015:3</v>
      </c>
      <c r="C88" s="224" t="n">
        <v>7085.4653</v>
      </c>
      <c r="D88" s="224" t="n">
        <v>1106.2017</v>
      </c>
      <c r="E88" s="224" t="n">
        <v>1566.3412</v>
      </c>
      <c r="F88" s="224" t="n">
        <v>273.13822</v>
      </c>
      <c r="G88" s="224" t="n">
        <v>1018.8056</v>
      </c>
      <c r="H88" s="224" t="n">
        <v>623.87107</v>
      </c>
      <c r="I88" s="224" t="n">
        <v>1419.2774</v>
      </c>
      <c r="J88" s="224" t="n">
        <v>999.60048</v>
      </c>
      <c r="K88" s="224" t="n">
        <v>7938.9298</v>
      </c>
      <c r="L88" s="224" t="n">
        <v>5752.2852</v>
      </c>
      <c r="M88" s="224" t="n">
        <v>468.35484</v>
      </c>
      <c r="N88" s="224" t="n">
        <v>3165.4681</v>
      </c>
      <c r="O88" s="224" t="n">
        <v>2714.7865</v>
      </c>
      <c r="P88" s="224" t="n">
        <v>3182.992</v>
      </c>
      <c r="Q88" s="224" t="n">
        <v>813.67895</v>
      </c>
      <c r="R88" s="224" t="n">
        <v>4317.1579</v>
      </c>
      <c r="S88" s="226" t="n">
        <v>146.0194</v>
      </c>
      <c r="T88" s="221" t="n">
        <f aca="false">SUM(C88:S88)</f>
        <v>42592.37366</v>
      </c>
      <c r="U88" s="227" t="n">
        <f aca="false">(T88-T84)/T84</f>
        <v>0.00516623821430423</v>
      </c>
    </row>
    <row r="89" customFormat="false" ht="13.5" hidden="false" customHeight="false" outlineLevel="0" collapsed="false">
      <c r="B89" s="223" t="str">
        <f aca="false">EXPT_TN!B89</f>
        <v>2015:4</v>
      </c>
      <c r="C89" s="224" t="n">
        <v>7638.5803</v>
      </c>
      <c r="D89" s="224" t="n">
        <v>1095.7609</v>
      </c>
      <c r="E89" s="224" t="n">
        <v>1356.4426</v>
      </c>
      <c r="F89" s="224" t="n">
        <v>247.47101</v>
      </c>
      <c r="G89" s="224" t="n">
        <v>1058.9763</v>
      </c>
      <c r="H89" s="224" t="n">
        <v>579.65192</v>
      </c>
      <c r="I89" s="224" t="n">
        <v>1368.9637</v>
      </c>
      <c r="J89" s="224" t="n">
        <v>948.00632</v>
      </c>
      <c r="K89" s="224" t="n">
        <v>7563.3892</v>
      </c>
      <c r="L89" s="224" t="n">
        <v>5529.6371</v>
      </c>
      <c r="M89" s="224" t="n">
        <v>407.97549</v>
      </c>
      <c r="N89" s="224" t="n">
        <v>2744.7988</v>
      </c>
      <c r="O89" s="224" t="n">
        <v>2870.5761</v>
      </c>
      <c r="P89" s="224" t="n">
        <v>3060.935</v>
      </c>
      <c r="Q89" s="224" t="n">
        <v>787.67929</v>
      </c>
      <c r="R89" s="224" t="n">
        <v>3637.591</v>
      </c>
      <c r="S89" s="226" t="n">
        <v>146.85099</v>
      </c>
      <c r="T89" s="221" t="n">
        <f aca="false">SUM(C89:S89)</f>
        <v>41043.28602</v>
      </c>
      <c r="U89" s="227" t="n">
        <f aca="false">(T89-T85)/T85</f>
        <v>-0.0343631522452514</v>
      </c>
    </row>
    <row r="90" customFormat="false" ht="12.75" hidden="false" customHeight="false" outlineLevel="0" collapsed="false">
      <c r="B90" s="231" t="str">
        <f aca="false">EXPT_TN!B90</f>
        <v>2016:1</v>
      </c>
      <c r="C90" s="232" t="n">
        <v>7735.7163</v>
      </c>
      <c r="D90" s="232" t="n">
        <v>1103.5272</v>
      </c>
      <c r="E90" s="232" t="n">
        <v>1439.5605</v>
      </c>
      <c r="F90" s="232" t="n">
        <v>168.27986</v>
      </c>
      <c r="G90" s="232" t="n">
        <v>1122.424</v>
      </c>
      <c r="H90" s="232" t="n">
        <v>606.41418</v>
      </c>
      <c r="I90" s="232" t="n">
        <v>1351.7277</v>
      </c>
      <c r="J90" s="232" t="n">
        <v>917.50077</v>
      </c>
      <c r="K90" s="232" t="n">
        <v>7536.9176</v>
      </c>
      <c r="L90" s="232" t="n">
        <v>5686.6495</v>
      </c>
      <c r="M90" s="232" t="n">
        <v>476.3117</v>
      </c>
      <c r="N90" s="232" t="n">
        <v>2871.3809</v>
      </c>
      <c r="O90" s="232" t="n">
        <v>2618.6556</v>
      </c>
      <c r="P90" s="232" t="n">
        <v>2848.9865</v>
      </c>
      <c r="Q90" s="232" t="n">
        <v>791.82175</v>
      </c>
      <c r="R90" s="232" t="n">
        <v>3651.7816</v>
      </c>
      <c r="S90" s="233" t="n">
        <v>174.84201</v>
      </c>
      <c r="T90" s="234" t="n">
        <f aca="false">SUM(C90:S90)</f>
        <v>41102.49767</v>
      </c>
      <c r="U90" s="235" t="n">
        <f aca="false">(T90-T86)/T86</f>
        <v>-0.00147344750995332</v>
      </c>
    </row>
    <row r="91" customFormat="false" ht="12.75" hidden="false" customHeight="false" outlineLevel="0" collapsed="false">
      <c r="B91" s="223" t="str">
        <f aca="false">EXPT_TN!B91</f>
        <v>2016:2</v>
      </c>
      <c r="C91" s="224" t="n">
        <v>8548.5118</v>
      </c>
      <c r="D91" s="224" t="n">
        <v>1195.6106</v>
      </c>
      <c r="E91" s="224" t="n">
        <v>1500.5601</v>
      </c>
      <c r="F91" s="224" t="n">
        <v>224.0563</v>
      </c>
      <c r="G91" s="224" t="n">
        <v>1094.071</v>
      </c>
      <c r="H91" s="224" t="n">
        <v>737.5234</v>
      </c>
      <c r="I91" s="224" t="n">
        <v>1434.1901</v>
      </c>
      <c r="J91" s="224" t="n">
        <v>1048.768</v>
      </c>
      <c r="K91" s="224" t="n">
        <v>7954.4947</v>
      </c>
      <c r="L91" s="224" t="n">
        <v>5758.7299</v>
      </c>
      <c r="M91" s="224" t="n">
        <v>456.19444</v>
      </c>
      <c r="N91" s="224" t="n">
        <v>3023.1319</v>
      </c>
      <c r="O91" s="224" t="n">
        <v>2683.5616</v>
      </c>
      <c r="P91" s="224" t="n">
        <v>2553.9744</v>
      </c>
      <c r="Q91" s="224" t="n">
        <v>858.56398</v>
      </c>
      <c r="R91" s="224" t="n">
        <v>3864.9841</v>
      </c>
      <c r="S91" s="226" t="n">
        <v>163.33523</v>
      </c>
      <c r="T91" s="221" t="n">
        <f aca="false">SUM(C91:S91)</f>
        <v>43100.26155</v>
      </c>
      <c r="U91" s="227" t="n">
        <f aca="false">(T91-T87)/T87</f>
        <v>0.0141208048670712</v>
      </c>
    </row>
    <row r="92" customFormat="false" ht="12.75" hidden="false" customHeight="false" outlineLevel="0" collapsed="false">
      <c r="B92" s="223" t="str">
        <f aca="false">EXPT_TN!B92</f>
        <v>2016:3</v>
      </c>
      <c r="C92" s="224" t="n">
        <v>8866.572</v>
      </c>
      <c r="D92" s="224" t="n">
        <v>1181.2246</v>
      </c>
      <c r="E92" s="224" t="n">
        <v>1350.8615</v>
      </c>
      <c r="F92" s="224" t="n">
        <v>267.38491</v>
      </c>
      <c r="G92" s="224" t="n">
        <v>1087.0066</v>
      </c>
      <c r="H92" s="224" t="n">
        <v>684.33471</v>
      </c>
      <c r="I92" s="224" t="n">
        <v>1489.687</v>
      </c>
      <c r="J92" s="224" t="n">
        <v>995.3301</v>
      </c>
      <c r="K92" s="224" t="n">
        <v>7927.1988</v>
      </c>
      <c r="L92" s="224" t="n">
        <v>5738.2029</v>
      </c>
      <c r="M92" s="224" t="n">
        <v>510.86711</v>
      </c>
      <c r="N92" s="224" t="n">
        <v>3341.5711</v>
      </c>
      <c r="O92" s="224" t="n">
        <v>2857.2316</v>
      </c>
      <c r="P92" s="224" t="n">
        <v>3186.9856</v>
      </c>
      <c r="Q92" s="224" t="n">
        <v>833.40369</v>
      </c>
      <c r="R92" s="224" t="n">
        <v>3815.7821</v>
      </c>
      <c r="S92" s="226" t="n">
        <v>167.6844</v>
      </c>
      <c r="T92" s="221" t="n">
        <f aca="false">SUM(C92:S92)</f>
        <v>44301.32872</v>
      </c>
      <c r="U92" s="227" t="n">
        <f aca="false">(T92-T88)/T88</f>
        <v>0.0401234989541083</v>
      </c>
    </row>
    <row r="93" customFormat="false" ht="12.75" hidden="false" customHeight="false" outlineLevel="0" collapsed="false">
      <c r="B93" s="223" t="str">
        <f aca="false">EXPT_TN!B93</f>
        <v>2016:4</v>
      </c>
      <c r="C93" s="224" t="n">
        <v>8346.334</v>
      </c>
      <c r="D93" s="224" t="n">
        <v>1129.3442</v>
      </c>
      <c r="E93" s="224" t="n">
        <v>1295.4381</v>
      </c>
      <c r="F93" s="224" t="n">
        <v>259.04495</v>
      </c>
      <c r="G93" s="224" t="n">
        <v>1109.1707</v>
      </c>
      <c r="H93" s="224" t="n">
        <v>718.66556</v>
      </c>
      <c r="I93" s="224" t="n">
        <v>1354.3581</v>
      </c>
      <c r="J93" s="224" t="n">
        <v>995.63032</v>
      </c>
      <c r="K93" s="224" t="n">
        <v>8253.2326</v>
      </c>
      <c r="L93" s="224" t="n">
        <v>5674.2821</v>
      </c>
      <c r="M93" s="224" t="n">
        <v>485.03871</v>
      </c>
      <c r="N93" s="224" t="n">
        <v>3410.1184</v>
      </c>
      <c r="O93" s="224" t="n">
        <v>2734.8707</v>
      </c>
      <c r="P93" s="224" t="n">
        <v>3402.2723</v>
      </c>
      <c r="Q93" s="224" t="n">
        <v>832.83078</v>
      </c>
      <c r="R93" s="224" t="n">
        <v>4005.4835</v>
      </c>
      <c r="S93" s="226" t="n">
        <v>159.8043</v>
      </c>
      <c r="T93" s="221" t="n">
        <f aca="false">SUM(C93:S93)</f>
        <v>44165.91932</v>
      </c>
      <c r="U93" s="227" t="n">
        <f aca="false">(T93-T89)/T89</f>
        <v>0.0760814642979215</v>
      </c>
    </row>
    <row r="95" customFormat="false" ht="13.5" hidden="false" customHeight="false" outlineLevel="0" collapsed="false"/>
    <row r="96" customFormat="false" ht="12.75" hidden="false" customHeight="false" outlineLevel="0" collapsed="false">
      <c r="B96" s="231" t="str">
        <f aca="false">EXPT_TN!B96</f>
        <v>2017:1</v>
      </c>
      <c r="C96" s="232" t="n">
        <v>8895.4639</v>
      </c>
      <c r="D96" s="232" t="n">
        <v>1203.3615</v>
      </c>
      <c r="E96" s="232" t="n">
        <v>1362.9224</v>
      </c>
      <c r="F96" s="232" t="n">
        <v>374.06658</v>
      </c>
      <c r="G96" s="232" t="n">
        <v>1085.0392</v>
      </c>
      <c r="H96" s="232" t="n">
        <v>708.70773</v>
      </c>
      <c r="I96" s="232" t="n">
        <v>1309.0576</v>
      </c>
      <c r="J96" s="232" t="n">
        <v>891.4896</v>
      </c>
      <c r="K96" s="232" t="n">
        <v>7926.7148</v>
      </c>
      <c r="L96" s="232" t="n">
        <v>5772.4436</v>
      </c>
      <c r="M96" s="232" t="n">
        <v>425.26172</v>
      </c>
      <c r="N96" s="232" t="n">
        <v>3122.5047</v>
      </c>
      <c r="O96" s="232" t="n">
        <v>2553.7473</v>
      </c>
      <c r="P96" s="232" t="n">
        <v>3395.382</v>
      </c>
      <c r="Q96" s="232" t="n">
        <v>895.30596</v>
      </c>
      <c r="R96" s="232" t="n">
        <v>3505.4163</v>
      </c>
      <c r="S96" s="233" t="n">
        <v>174.73491</v>
      </c>
      <c r="T96" s="234" t="n">
        <f aca="false">SUM(C96:S96)</f>
        <v>43601.6198</v>
      </c>
      <c r="U96" s="235" t="n">
        <f aca="false">(T96-T90)/T90</f>
        <v>0.0608021962573839</v>
      </c>
    </row>
    <row r="97" customFormat="false" ht="12.75" hidden="false" customHeight="false" outlineLevel="0" collapsed="false">
      <c r="B97" s="223" t="str">
        <f aca="false">EXPT_TN!B97</f>
        <v>2017:2</v>
      </c>
      <c r="C97" s="224" t="n">
        <v>7871.4801</v>
      </c>
      <c r="D97" s="224" t="n">
        <v>1151.0949</v>
      </c>
      <c r="E97" s="224" t="n">
        <v>1536.1729</v>
      </c>
      <c r="F97" s="224" t="n">
        <v>319.13615</v>
      </c>
      <c r="G97" s="224" t="n">
        <v>1172.8869</v>
      </c>
      <c r="H97" s="224" t="n">
        <v>712.9999</v>
      </c>
      <c r="I97" s="224" t="n">
        <v>1318.5589</v>
      </c>
      <c r="J97" s="224" t="n">
        <v>1035.0448</v>
      </c>
      <c r="K97" s="224" t="n">
        <v>8446.3568</v>
      </c>
      <c r="L97" s="224" t="n">
        <v>5561.9619</v>
      </c>
      <c r="M97" s="224" t="n">
        <v>501.63559</v>
      </c>
      <c r="N97" s="224" t="n">
        <v>3002.987</v>
      </c>
      <c r="O97" s="224" t="n">
        <v>2952.3609</v>
      </c>
      <c r="P97" s="224" t="n">
        <v>3319.7278</v>
      </c>
      <c r="Q97" s="224" t="n">
        <v>847.75681</v>
      </c>
      <c r="R97" s="224" t="n">
        <v>3847.7861</v>
      </c>
      <c r="S97" s="226" t="n">
        <v>168.02785</v>
      </c>
      <c r="T97" s="221" t="n">
        <f aca="false">SUM(C97:S97)</f>
        <v>43765.9753</v>
      </c>
      <c r="U97" s="227" t="n">
        <f aca="false">(T97-T91)/T91</f>
        <v>0.0154457009321794</v>
      </c>
    </row>
    <row r="98" customFormat="false" ht="12.75" hidden="false" customHeight="false" outlineLevel="0" collapsed="false">
      <c r="B98" s="223" t="str">
        <f aca="false">EXPT_TN!B98</f>
        <v>2017:3</v>
      </c>
      <c r="C98" s="224" t="n">
        <v>7881.5127</v>
      </c>
      <c r="D98" s="224" t="n">
        <v>1175.8383</v>
      </c>
      <c r="E98" s="224" t="n">
        <v>1529.4785</v>
      </c>
      <c r="F98" s="224" t="n">
        <v>298.87427</v>
      </c>
      <c r="G98" s="224" t="n">
        <v>1212.0014</v>
      </c>
      <c r="H98" s="224" t="n">
        <v>683.55048</v>
      </c>
      <c r="I98" s="224" t="n">
        <v>1354.4929</v>
      </c>
      <c r="J98" s="224" t="n">
        <v>978.60672</v>
      </c>
      <c r="K98" s="224" t="n">
        <v>8813.5309</v>
      </c>
      <c r="L98" s="224" t="n">
        <v>5977.0334</v>
      </c>
      <c r="M98" s="224" t="n">
        <v>465.04462</v>
      </c>
      <c r="N98" s="224" t="n">
        <v>3198.009</v>
      </c>
      <c r="O98" s="224" t="n">
        <v>2874.7206</v>
      </c>
      <c r="P98" s="224" t="n">
        <v>3157.2581</v>
      </c>
      <c r="Q98" s="224" t="n">
        <v>858.65154</v>
      </c>
      <c r="R98" s="224" t="n">
        <v>3838.8914</v>
      </c>
      <c r="S98" s="226" t="n">
        <v>147.37254</v>
      </c>
      <c r="T98" s="221" t="n">
        <f aca="false">SUM(C98:S98)</f>
        <v>44444.86737</v>
      </c>
      <c r="U98" s="227" t="n">
        <f aca="false">(T98-T92)/T92</f>
        <v>0.00324005293175764</v>
      </c>
    </row>
    <row r="99" customFormat="false" ht="13.5" hidden="false" customHeight="false" outlineLevel="0" collapsed="false">
      <c r="B99" s="228" t="str">
        <f aca="false">EXPT_TN!B99</f>
        <v>2017:4</v>
      </c>
      <c r="C99" s="229" t="n">
        <v>8758.8446</v>
      </c>
      <c r="D99" s="229" t="n">
        <v>1289.8394</v>
      </c>
      <c r="E99" s="229" t="n">
        <v>1644.147</v>
      </c>
      <c r="F99" s="229" t="n">
        <v>370.73126</v>
      </c>
      <c r="G99" s="229" t="n">
        <v>1125.3805</v>
      </c>
      <c r="H99" s="229" t="n">
        <v>716.18397</v>
      </c>
      <c r="I99" s="229" t="n">
        <v>1465.6208</v>
      </c>
      <c r="J99" s="229" t="n">
        <v>938.26413</v>
      </c>
      <c r="K99" s="229" t="n">
        <v>8842.0866</v>
      </c>
      <c r="L99" s="229" t="n">
        <v>5657.442</v>
      </c>
      <c r="M99" s="229" t="n">
        <v>515.56026</v>
      </c>
      <c r="N99" s="229" t="n">
        <v>3329.766</v>
      </c>
      <c r="O99" s="229" t="n">
        <v>3020.4746</v>
      </c>
      <c r="P99" s="229" t="n">
        <v>3171.3378</v>
      </c>
      <c r="Q99" s="229" t="n">
        <v>905.43828</v>
      </c>
      <c r="R99" s="229" t="n">
        <v>4033.7299</v>
      </c>
      <c r="S99" s="230" t="n">
        <v>165.73573</v>
      </c>
      <c r="T99" s="236" t="n">
        <f aca="false">SUM(C99:S99)</f>
        <v>45950.58283</v>
      </c>
      <c r="U99" s="237" t="n">
        <f aca="false">(T99-T93)/T93</f>
        <v>0.0404081594468663</v>
      </c>
    </row>
    <row r="100" customFormat="false" ht="12.75" hidden="false" customHeight="false" outlineLevel="0" collapsed="false">
      <c r="B100" s="238" t="str">
        <f aca="false">EXPT_TN!B100</f>
        <v>2018:1</v>
      </c>
      <c r="C100" s="239" t="n">
        <v>8723.1477</v>
      </c>
      <c r="D100" s="239" t="n">
        <v>1244.2415</v>
      </c>
      <c r="E100" s="239" t="n">
        <v>1317.5015</v>
      </c>
      <c r="F100" s="239" t="n">
        <v>451.59236</v>
      </c>
      <c r="G100" s="239" t="n">
        <v>887.33802</v>
      </c>
      <c r="H100" s="239" t="n">
        <v>628.26607</v>
      </c>
      <c r="I100" s="239" t="n">
        <v>1416.4023</v>
      </c>
      <c r="J100" s="239" t="n">
        <v>971.58435</v>
      </c>
      <c r="K100" s="239" t="n">
        <v>8736.9416</v>
      </c>
      <c r="L100" s="239" t="n">
        <v>6019.9838</v>
      </c>
      <c r="M100" s="239" t="n">
        <v>471.91572</v>
      </c>
      <c r="N100" s="239" t="n">
        <v>3478.4229</v>
      </c>
      <c r="O100" s="239" t="n">
        <v>2553.4403</v>
      </c>
      <c r="P100" s="239" t="n">
        <v>2876.5315</v>
      </c>
      <c r="Q100" s="239" t="n">
        <v>855.31389</v>
      </c>
      <c r="R100" s="239" t="n">
        <v>3919.2389</v>
      </c>
      <c r="S100" s="240" t="n">
        <v>164.42628</v>
      </c>
      <c r="T100" s="241" t="n">
        <f aca="false">SUM(C100:S100)</f>
        <v>44716.28869</v>
      </c>
      <c r="U100" s="242" t="n">
        <f aca="false">(T100-T96)/T96</f>
        <v>0.0255648504599822</v>
      </c>
    </row>
    <row r="101" customFormat="false" ht="12.75" hidden="false" customHeight="false" outlineLevel="0" collapsed="false">
      <c r="B101" s="238" t="str">
        <f aca="false">EXPT_TN!B101</f>
        <v>2018:2</v>
      </c>
      <c r="C101" s="239" t="n">
        <v>9847.6305</v>
      </c>
      <c r="D101" s="239" t="n">
        <v>1255.1154</v>
      </c>
      <c r="E101" s="239" t="n">
        <v>1251.1935</v>
      </c>
      <c r="F101" s="239" t="n">
        <v>358.34728</v>
      </c>
      <c r="G101" s="239" t="n">
        <v>1056.3034</v>
      </c>
      <c r="H101" s="239" t="n">
        <v>675.31228</v>
      </c>
      <c r="I101" s="239" t="n">
        <v>1525.5059</v>
      </c>
      <c r="J101" s="239" t="n">
        <v>982.90379</v>
      </c>
      <c r="K101" s="239" t="n">
        <v>8160.785</v>
      </c>
      <c r="L101" s="239" t="n">
        <v>6058.7061</v>
      </c>
      <c r="M101" s="239" t="n">
        <v>484.21927</v>
      </c>
      <c r="N101" s="239" t="n">
        <v>3655.4313</v>
      </c>
      <c r="O101" s="239" t="n">
        <v>2514.8411</v>
      </c>
      <c r="P101" s="239" t="n">
        <v>2901.6906</v>
      </c>
      <c r="Q101" s="239" t="n">
        <v>806.40585</v>
      </c>
      <c r="R101" s="239" t="n">
        <v>3789.2908</v>
      </c>
      <c r="S101" s="240" t="n">
        <v>178.92126</v>
      </c>
      <c r="T101" s="241" t="n">
        <f aca="false">SUM(C101:S101)</f>
        <v>45502.60333</v>
      </c>
      <c r="U101" s="242" t="n">
        <f aca="false">(T101-T97)/T97</f>
        <v>0.0396798658797397</v>
      </c>
    </row>
    <row r="102" customFormat="false" ht="12.75" hidden="false" customHeight="false" outlineLevel="0" collapsed="false">
      <c r="B102" s="238" t="str">
        <f aca="false">EXPT_TN!B102</f>
        <v>2018:3</v>
      </c>
      <c r="C102" s="239" t="n">
        <v>9544.5284</v>
      </c>
      <c r="D102" s="239" t="n">
        <v>1260.789</v>
      </c>
      <c r="E102" s="239" t="n">
        <v>1639.2165</v>
      </c>
      <c r="F102" s="239" t="n">
        <v>334.694</v>
      </c>
      <c r="G102" s="239" t="n">
        <v>990.45536</v>
      </c>
      <c r="H102" s="239" t="n">
        <v>748.56962</v>
      </c>
      <c r="I102" s="239" t="n">
        <v>1341.6676</v>
      </c>
      <c r="J102" s="239" t="n">
        <v>1004.7318</v>
      </c>
      <c r="K102" s="239" t="n">
        <v>8684.1278</v>
      </c>
      <c r="L102" s="239" t="n">
        <v>6320.9084</v>
      </c>
      <c r="M102" s="239" t="n">
        <v>512.65817</v>
      </c>
      <c r="N102" s="239" t="n">
        <v>3551.1296</v>
      </c>
      <c r="O102" s="239" t="n">
        <v>2668.9555</v>
      </c>
      <c r="P102" s="239" t="n">
        <v>3205.8089</v>
      </c>
      <c r="Q102" s="239" t="n">
        <v>929.39711</v>
      </c>
      <c r="R102" s="239" t="n">
        <v>3475.1383</v>
      </c>
      <c r="S102" s="240" t="n">
        <v>203.38086</v>
      </c>
      <c r="T102" s="241" t="n">
        <f aca="false">SUM(C102:S102)</f>
        <v>46416.15692</v>
      </c>
      <c r="U102" s="242" t="n">
        <f aca="false">(T102-T98)/T98</f>
        <v>0.0443535928139729</v>
      </c>
    </row>
    <row r="103" customFormat="false" ht="13.5" hidden="false" customHeight="false" outlineLevel="0" collapsed="false">
      <c r="B103" s="228" t="str">
        <f aca="false">EXPT_TN!B103</f>
        <v>2018:4</v>
      </c>
      <c r="C103" s="229" t="n">
        <v>8579.715</v>
      </c>
      <c r="D103" s="229" t="n">
        <v>1271.0506</v>
      </c>
      <c r="E103" s="229" t="n">
        <v>1245.838</v>
      </c>
      <c r="F103" s="229" t="n">
        <v>394.37074</v>
      </c>
      <c r="G103" s="229" t="n">
        <v>891.38206</v>
      </c>
      <c r="H103" s="229" t="n">
        <v>714.78498</v>
      </c>
      <c r="I103" s="229" t="n">
        <v>1401.0785</v>
      </c>
      <c r="J103" s="229" t="n">
        <v>974.46255</v>
      </c>
      <c r="K103" s="229" t="n">
        <v>8390.7814</v>
      </c>
      <c r="L103" s="229" t="n">
        <v>5971.677</v>
      </c>
      <c r="M103" s="229" t="n">
        <v>550.94121</v>
      </c>
      <c r="N103" s="229" t="n">
        <v>3576.0852</v>
      </c>
      <c r="O103" s="229" t="n">
        <v>2560.4165</v>
      </c>
      <c r="P103" s="229" t="n">
        <v>3136.6161</v>
      </c>
      <c r="Q103" s="229" t="n">
        <v>928.54498</v>
      </c>
      <c r="R103" s="229" t="n">
        <v>3449.5141</v>
      </c>
      <c r="S103" s="230" t="n">
        <v>186.53705</v>
      </c>
      <c r="T103" s="236" t="n">
        <f aca="false">SUM(C103:S103)</f>
        <v>44223.79597</v>
      </c>
      <c r="U103" s="237" t="n">
        <f aca="false">(T103-T99)/T99</f>
        <v>-0.0375792156192768</v>
      </c>
    </row>
    <row r="104" customFormat="false" ht="12.75" hidden="false" customHeight="false" outlineLevel="0" collapsed="false">
      <c r="B104" s="238" t="str">
        <f aca="false">EXPT_TN!B104</f>
        <v>2019:1</v>
      </c>
      <c r="C104" s="239" t="n">
        <v>9360.1727</v>
      </c>
      <c r="D104" s="239" t="n">
        <v>1258.6654</v>
      </c>
      <c r="E104" s="239" t="n">
        <v>1265.0867</v>
      </c>
      <c r="F104" s="239" t="n">
        <v>504.79064</v>
      </c>
      <c r="G104" s="239" t="n">
        <v>715.19678</v>
      </c>
      <c r="H104" s="239" t="n">
        <v>729.85542</v>
      </c>
      <c r="I104" s="239" t="n">
        <v>1362.1739</v>
      </c>
      <c r="J104" s="239" t="n">
        <v>1136.9164</v>
      </c>
      <c r="K104" s="239" t="n">
        <v>8247.1162</v>
      </c>
      <c r="L104" s="239" t="n">
        <v>6108.5101</v>
      </c>
      <c r="M104" s="239" t="n">
        <v>586.6468</v>
      </c>
      <c r="N104" s="239" t="n">
        <v>3163.535</v>
      </c>
      <c r="O104" s="239" t="n">
        <v>2424.8896</v>
      </c>
      <c r="P104" s="239" t="n">
        <v>3168.0151</v>
      </c>
      <c r="Q104" s="239" t="n">
        <v>932.46615</v>
      </c>
      <c r="R104" s="239" t="n">
        <v>3466.1042</v>
      </c>
      <c r="S104" s="240" t="n">
        <v>189.59402</v>
      </c>
      <c r="T104" s="241" t="n">
        <f aca="false">SUM(C104:S104)</f>
        <v>44619.73511</v>
      </c>
      <c r="U104" s="242" t="n">
        <f aca="false">(T104-T100)/T100</f>
        <v>-0.00215924851611398</v>
      </c>
    </row>
  </sheetData>
  <mergeCells count="4">
    <mergeCell ref="I1:J2"/>
    <mergeCell ref="L1:M1"/>
    <mergeCell ref="AB1:AC1"/>
    <mergeCell ref="AE1:AF2"/>
  </mergeCells>
  <hyperlinks>
    <hyperlink ref="I1" location="Indice!A1" display="Índice"/>
    <hyperlink ref="AE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AP107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09" activeCellId="0" sqref="L109"/>
    </sheetView>
  </sheetViews>
  <sheetFormatPr defaultRowHeight="12.75" zeroHeight="false" outlineLevelRow="0" outlineLevelCol="0"/>
  <cols>
    <col collapsed="false" customWidth="true" hidden="false" outlineLevel="0" max="1" min="1" style="0" width="4.98"/>
    <col collapsed="false" customWidth="true" hidden="false" outlineLevel="0" max="19" min="2" style="0" width="11.04"/>
    <col collapsed="false" customWidth="true" hidden="false" outlineLevel="0" max="21" min="20" style="0" width="16.97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2" t="s">
        <v>285</v>
      </c>
      <c r="C1" s="28"/>
      <c r="D1" s="28"/>
      <c r="E1" s="28"/>
      <c r="I1" s="133" t="s">
        <v>0</v>
      </c>
      <c r="J1" s="133"/>
      <c r="L1" s="134" t="s">
        <v>113</v>
      </c>
      <c r="M1" s="134"/>
      <c r="X1" s="132" t="s">
        <v>275</v>
      </c>
      <c r="AB1" s="134" t="s">
        <v>113</v>
      </c>
      <c r="AC1" s="134"/>
      <c r="AE1" s="133" t="s">
        <v>0</v>
      </c>
      <c r="AF1" s="133"/>
    </row>
    <row r="2" customFormat="false" ht="15.75" hidden="false" customHeight="true" outlineLevel="0" collapsed="false">
      <c r="B2" s="22" t="s">
        <v>286</v>
      </c>
      <c r="C2" s="22"/>
      <c r="D2" s="22"/>
      <c r="E2" s="22"/>
      <c r="I2" s="133"/>
      <c r="J2" s="133"/>
      <c r="X2" s="211" t="s">
        <v>286</v>
      </c>
      <c r="AE2" s="133"/>
      <c r="AF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D3" s="22"/>
      <c r="X3" s="22" t="str">
        <f aca="false">EXPT_VL!$P$3</f>
        <v>Periodo:1995:1-2019:1</v>
      </c>
    </row>
    <row r="4" customFormat="false" ht="13.5" hidden="false" customHeight="false" outlineLevel="0" collapsed="false">
      <c r="B4" s="22" t="s">
        <v>37</v>
      </c>
      <c r="X4" s="22" t="s">
        <v>37</v>
      </c>
    </row>
    <row r="5" customFormat="false" ht="26.25" hidden="false" customHeight="true" outlineLevel="0" collapsed="false">
      <c r="B5" s="212" t="s">
        <v>122</v>
      </c>
      <c r="C5" s="213" t="s">
        <v>39</v>
      </c>
      <c r="D5" s="213" t="s">
        <v>59</v>
      </c>
      <c r="E5" s="213" t="s">
        <v>278</v>
      </c>
      <c r="F5" s="213" t="s">
        <v>61</v>
      </c>
      <c r="G5" s="213" t="s">
        <v>63</v>
      </c>
      <c r="H5" s="213" t="s">
        <v>64</v>
      </c>
      <c r="I5" s="213" t="s">
        <v>65</v>
      </c>
      <c r="J5" s="213" t="s">
        <v>66</v>
      </c>
      <c r="K5" s="213" t="s">
        <v>67</v>
      </c>
      <c r="L5" s="213" t="s">
        <v>68</v>
      </c>
      <c r="M5" s="213" t="s">
        <v>69</v>
      </c>
      <c r="N5" s="213" t="s">
        <v>70</v>
      </c>
      <c r="O5" s="213" t="s">
        <v>71</v>
      </c>
      <c r="P5" s="213" t="s">
        <v>72</v>
      </c>
      <c r="Q5" s="213" t="s">
        <v>74</v>
      </c>
      <c r="R5" s="213" t="s">
        <v>75</v>
      </c>
      <c r="S5" s="214" t="s">
        <v>104</v>
      </c>
      <c r="T5" s="215" t="s">
        <v>287</v>
      </c>
      <c r="U5" s="216" t="s">
        <v>125</v>
      </c>
      <c r="X5" s="217" t="s">
        <v>126</v>
      </c>
      <c r="Y5" s="213" t="s">
        <v>39</v>
      </c>
      <c r="Z5" s="213" t="s">
        <v>59</v>
      </c>
      <c r="AA5" s="213" t="s">
        <v>278</v>
      </c>
      <c r="AB5" s="213" t="s">
        <v>61</v>
      </c>
      <c r="AC5" s="213" t="s">
        <v>63</v>
      </c>
      <c r="AD5" s="213" t="s">
        <v>64</v>
      </c>
      <c r="AE5" s="213" t="s">
        <v>65</v>
      </c>
      <c r="AF5" s="213" t="s">
        <v>66</v>
      </c>
      <c r="AG5" s="213" t="s">
        <v>67</v>
      </c>
      <c r="AH5" s="213" t="s">
        <v>68</v>
      </c>
      <c r="AI5" s="213" t="s">
        <v>69</v>
      </c>
      <c r="AJ5" s="213" t="s">
        <v>70</v>
      </c>
      <c r="AK5" s="213" t="s">
        <v>71</v>
      </c>
      <c r="AL5" s="213" t="s">
        <v>72</v>
      </c>
      <c r="AM5" s="213" t="s">
        <v>74</v>
      </c>
      <c r="AN5" s="213" t="s">
        <v>75</v>
      </c>
      <c r="AO5" s="214" t="s">
        <v>104</v>
      </c>
      <c r="AP5" s="216" t="s">
        <v>127</v>
      </c>
    </row>
    <row r="6" customFormat="false" ht="13.5" hidden="false" customHeight="false" outlineLevel="0" collapsed="false">
      <c r="B6" s="218" t="s">
        <v>128</v>
      </c>
      <c r="C6" s="219" t="n">
        <v>8832.656</v>
      </c>
      <c r="D6" s="219" t="n">
        <v>798.28326</v>
      </c>
      <c r="E6" s="219" t="n">
        <v>3095.6463</v>
      </c>
      <c r="F6" s="219" t="n">
        <v>112.60962</v>
      </c>
      <c r="G6" s="219" t="n">
        <v>1547.9409</v>
      </c>
      <c r="H6" s="219" t="n">
        <v>529.48414</v>
      </c>
      <c r="I6" s="219" t="n">
        <v>640.43607</v>
      </c>
      <c r="J6" s="219" t="n">
        <v>147.20951</v>
      </c>
      <c r="K6" s="219" t="n">
        <v>8510.6634</v>
      </c>
      <c r="L6" s="219" t="n">
        <v>3307.8394</v>
      </c>
      <c r="M6" s="219" t="n">
        <v>66.529658</v>
      </c>
      <c r="N6" s="219" t="n">
        <v>4238.0806</v>
      </c>
      <c r="O6" s="219" t="n">
        <v>1799.8996</v>
      </c>
      <c r="P6" s="219" t="n">
        <v>2397.1202</v>
      </c>
      <c r="Q6" s="219" t="n">
        <v>267.56538</v>
      </c>
      <c r="R6" s="219" t="n">
        <v>4287.7396</v>
      </c>
      <c r="S6" s="220" t="n">
        <v>59.426599</v>
      </c>
      <c r="T6" s="221" t="n">
        <f aca="false">SUM(C6:S6)</f>
        <v>40639.130237</v>
      </c>
      <c r="U6" s="222"/>
      <c r="X6" s="223" t="n">
        <v>1995</v>
      </c>
      <c r="Y6" s="224" t="n">
        <f aca="false">SUM(C6:C9)</f>
        <v>36501.491</v>
      </c>
      <c r="Z6" s="224" t="n">
        <f aca="false">SUM(D6:D9)</f>
        <v>3303.60258</v>
      </c>
      <c r="AA6" s="224" t="n">
        <f aca="false">SUM(E6:E9)</f>
        <v>12699.1716</v>
      </c>
      <c r="AB6" s="224" t="n">
        <f aca="false">SUM(F6:F9)</f>
        <v>877.27905</v>
      </c>
      <c r="AC6" s="224" t="n">
        <f aca="false">SUM(G6:G9)</f>
        <v>6173.9579</v>
      </c>
      <c r="AD6" s="224" t="n">
        <f aca="false">SUM(H6:H9)</f>
        <v>2722.96758</v>
      </c>
      <c r="AE6" s="224" t="n">
        <f aca="false">SUM(I6:I9)</f>
        <v>2679.59068</v>
      </c>
      <c r="AF6" s="224" t="n">
        <f aca="false">SUM(J6:J9)</f>
        <v>749.96499</v>
      </c>
      <c r="AG6" s="224" t="n">
        <f aca="false">SUM(K6:K9)</f>
        <v>32203.0167</v>
      </c>
      <c r="AH6" s="224" t="n">
        <f aca="false">SUM(L6:L9)</f>
        <v>12617.3873</v>
      </c>
      <c r="AI6" s="224" t="n">
        <f aca="false">SUM(M6:M9)</f>
        <v>286.378397</v>
      </c>
      <c r="AJ6" s="224" t="n">
        <f aca="false">SUM(N6:N9)</f>
        <v>15836.3677</v>
      </c>
      <c r="AK6" s="224" t="n">
        <f aca="false">SUM(O6:O9)</f>
        <v>8845.3517</v>
      </c>
      <c r="AL6" s="224" t="n">
        <f aca="false">SUM(P6:P9)</f>
        <v>9047.3195</v>
      </c>
      <c r="AM6" s="224" t="n">
        <f aca="false">SUM(Q6:Q9)</f>
        <v>1139.96236</v>
      </c>
      <c r="AN6" s="224" t="n">
        <f aca="false">SUM(R6:R9)</f>
        <v>16795.561</v>
      </c>
      <c r="AO6" s="224" t="n">
        <f aca="false">SUM(S6:S9)</f>
        <v>233.26781</v>
      </c>
      <c r="AP6" s="225" t="n">
        <f aca="false">SUM(T6:T9)</f>
        <v>162712.637847</v>
      </c>
    </row>
    <row r="7" customFormat="false" ht="12.75" hidden="false" customHeight="false" outlineLevel="0" collapsed="false">
      <c r="B7" s="223" t="s">
        <v>129</v>
      </c>
      <c r="C7" s="224" t="n">
        <v>9023.5231</v>
      </c>
      <c r="D7" s="224" t="n">
        <v>779.53168</v>
      </c>
      <c r="E7" s="224" t="n">
        <v>3229.9516</v>
      </c>
      <c r="F7" s="224" t="n">
        <v>338.31143</v>
      </c>
      <c r="G7" s="224" t="n">
        <v>1252.6588</v>
      </c>
      <c r="H7" s="224" t="n">
        <v>805.28395</v>
      </c>
      <c r="I7" s="224" t="n">
        <v>630.06478</v>
      </c>
      <c r="J7" s="224" t="n">
        <v>171.81302</v>
      </c>
      <c r="K7" s="224" t="n">
        <v>8159.9637</v>
      </c>
      <c r="L7" s="224" t="n">
        <v>2948.6018</v>
      </c>
      <c r="M7" s="224" t="n">
        <v>62.695027</v>
      </c>
      <c r="N7" s="224" t="n">
        <v>3898.8994</v>
      </c>
      <c r="O7" s="224" t="n">
        <v>2185.3599</v>
      </c>
      <c r="P7" s="224" t="n">
        <v>1696.3885</v>
      </c>
      <c r="Q7" s="224" t="n">
        <v>261.89138</v>
      </c>
      <c r="R7" s="224" t="n">
        <v>3643.478</v>
      </c>
      <c r="S7" s="226" t="n">
        <v>55.04764</v>
      </c>
      <c r="T7" s="221" t="n">
        <f aca="false">SUM(C7:S7)</f>
        <v>39143.463707</v>
      </c>
      <c r="U7" s="227"/>
      <c r="X7" s="223" t="n">
        <v>1996</v>
      </c>
      <c r="Y7" s="224" t="n">
        <f aca="false">SUM(C10:C13)</f>
        <v>35365.3614</v>
      </c>
      <c r="Z7" s="224" t="n">
        <f aca="false">SUM(D10:D13)</f>
        <v>3225.04025</v>
      </c>
      <c r="AA7" s="224" t="n">
        <f aca="false">SUM(E10:E13)</f>
        <v>12832.1889</v>
      </c>
      <c r="AB7" s="224" t="n">
        <f aca="false">SUM(F10:F13)</f>
        <v>1089.962</v>
      </c>
      <c r="AC7" s="224" t="n">
        <f aca="false">SUM(G10:G13)</f>
        <v>6793.4664</v>
      </c>
      <c r="AD7" s="224" t="n">
        <f aca="false">SUM(H10:H13)</f>
        <v>2594.77507</v>
      </c>
      <c r="AE7" s="224" t="n">
        <f aca="false">SUM(I10:I13)</f>
        <v>2564.04042</v>
      </c>
      <c r="AF7" s="224" t="n">
        <f aca="false">SUM(J10:J13)</f>
        <v>703.59539</v>
      </c>
      <c r="AG7" s="224" t="n">
        <f aca="false">SUM(K10:K13)</f>
        <v>31044.7361</v>
      </c>
      <c r="AH7" s="224" t="n">
        <f aca="false">SUM(L10:L13)</f>
        <v>12892.9688</v>
      </c>
      <c r="AI7" s="224" t="n">
        <f aca="false">SUM(M10:M13)</f>
        <v>353.803033</v>
      </c>
      <c r="AJ7" s="224" t="n">
        <f aca="false">SUM(N10:N13)</f>
        <v>15463.0857</v>
      </c>
      <c r="AK7" s="224" t="n">
        <f aca="false">SUM(O10:O13)</f>
        <v>10230.5672</v>
      </c>
      <c r="AL7" s="224" t="n">
        <f aca="false">SUM(P10:P13)</f>
        <v>7595.7351</v>
      </c>
      <c r="AM7" s="224" t="n">
        <f aca="false">SUM(Q10:Q13)</f>
        <v>1242.90763</v>
      </c>
      <c r="AN7" s="224" t="n">
        <f aca="false">SUM(R10:R13)</f>
        <v>15878.5925</v>
      </c>
      <c r="AO7" s="224" t="n">
        <f aca="false">SUM(S10:S13)</f>
        <v>251.795013</v>
      </c>
      <c r="AP7" s="225" t="n">
        <f aca="false">SUM(T10:T13)</f>
        <v>160122.620906</v>
      </c>
    </row>
    <row r="8" customFormat="false" ht="12.75" hidden="false" customHeight="false" outlineLevel="0" collapsed="false">
      <c r="B8" s="223" t="s">
        <v>130</v>
      </c>
      <c r="C8" s="224" t="n">
        <v>8934.6637</v>
      </c>
      <c r="D8" s="224" t="n">
        <v>838.04775</v>
      </c>
      <c r="E8" s="224" t="n">
        <v>2999.8571</v>
      </c>
      <c r="F8" s="224" t="n">
        <v>230.09723</v>
      </c>
      <c r="G8" s="224" t="n">
        <v>1353.9897</v>
      </c>
      <c r="H8" s="224" t="n">
        <v>707.55885</v>
      </c>
      <c r="I8" s="224" t="n">
        <v>670.75813</v>
      </c>
      <c r="J8" s="224" t="n">
        <v>185.34313</v>
      </c>
      <c r="K8" s="224" t="n">
        <v>7792.4979</v>
      </c>
      <c r="L8" s="224" t="n">
        <v>3437.6116</v>
      </c>
      <c r="M8" s="224" t="n">
        <v>71.421734</v>
      </c>
      <c r="N8" s="224" t="n">
        <v>3833.8188</v>
      </c>
      <c r="O8" s="224" t="n">
        <v>2576.5638</v>
      </c>
      <c r="P8" s="224" t="n">
        <v>2926.4202</v>
      </c>
      <c r="Q8" s="224" t="n">
        <v>326.68957</v>
      </c>
      <c r="R8" s="224" t="n">
        <v>4451.1553</v>
      </c>
      <c r="S8" s="226" t="n">
        <v>63.129903</v>
      </c>
      <c r="T8" s="221" t="n">
        <f aca="false">SUM(C8:S8)</f>
        <v>41399.624397</v>
      </c>
      <c r="U8" s="227"/>
      <c r="X8" s="223" t="n">
        <v>1997</v>
      </c>
      <c r="Y8" s="224" t="n">
        <f aca="false">SUM(C14:C17)</f>
        <v>38771.9273</v>
      </c>
      <c r="Z8" s="224" t="n">
        <f aca="false">SUM(D14:D17)</f>
        <v>3736.94823</v>
      </c>
      <c r="AA8" s="224" t="n">
        <f aca="false">SUM(E14:E17)</f>
        <v>12891.0499</v>
      </c>
      <c r="AB8" s="224" t="n">
        <f aca="false">SUM(F14:F17)</f>
        <v>1370.32573</v>
      </c>
      <c r="AC8" s="224" t="n">
        <f aca="false">SUM(G14:G17)</f>
        <v>7311.3441</v>
      </c>
      <c r="AD8" s="224" t="n">
        <f aca="false">SUM(H14:H17)</f>
        <v>2460.4414</v>
      </c>
      <c r="AE8" s="224" t="n">
        <f aca="false">SUM(I14:I17)</f>
        <v>3040.44373</v>
      </c>
      <c r="AF8" s="224" t="n">
        <f aca="false">SUM(J14:J17)</f>
        <v>676.79422</v>
      </c>
      <c r="AG8" s="224" t="n">
        <f aca="false">SUM(K14:K17)</f>
        <v>34222.6336</v>
      </c>
      <c r="AH8" s="224" t="n">
        <f aca="false">SUM(L14:L17)</f>
        <v>13608.2524</v>
      </c>
      <c r="AI8" s="224" t="n">
        <f aca="false">SUM(M14:M17)</f>
        <v>456.29394</v>
      </c>
      <c r="AJ8" s="224" t="n">
        <f aca="false">SUM(N14:N17)</f>
        <v>15970.1599</v>
      </c>
      <c r="AK8" s="224" t="n">
        <f aca="false">SUM(O14:O17)</f>
        <v>12122.5748</v>
      </c>
      <c r="AL8" s="224" t="n">
        <f aca="false">SUM(P14:P17)</f>
        <v>7313.3978</v>
      </c>
      <c r="AM8" s="224" t="n">
        <f aca="false">SUM(Q14:Q17)</f>
        <v>1432.55916</v>
      </c>
      <c r="AN8" s="224" t="n">
        <f aca="false">SUM(R14:R17)</f>
        <v>16529.9174</v>
      </c>
      <c r="AO8" s="224" t="n">
        <f aca="false">SUM(S14:S17)</f>
        <v>322.934951</v>
      </c>
      <c r="AP8" s="225" t="n">
        <f aca="false">SUM(T14:T17)</f>
        <v>172237.998561</v>
      </c>
    </row>
    <row r="9" customFormat="false" ht="13.5" hidden="false" customHeight="false" outlineLevel="0" collapsed="false">
      <c r="B9" s="228" t="s">
        <v>131</v>
      </c>
      <c r="C9" s="229" t="n">
        <v>9710.6482</v>
      </c>
      <c r="D9" s="229" t="n">
        <v>887.73989</v>
      </c>
      <c r="E9" s="229" t="n">
        <v>3373.7166</v>
      </c>
      <c r="F9" s="229" t="n">
        <v>196.26077</v>
      </c>
      <c r="G9" s="229" t="n">
        <v>2019.3685</v>
      </c>
      <c r="H9" s="229" t="n">
        <v>680.64064</v>
      </c>
      <c r="I9" s="229" t="n">
        <v>738.3317</v>
      </c>
      <c r="J9" s="229" t="n">
        <v>245.59933</v>
      </c>
      <c r="K9" s="229" t="n">
        <v>7739.8917</v>
      </c>
      <c r="L9" s="229" t="n">
        <v>2923.3345</v>
      </c>
      <c r="M9" s="229" t="n">
        <v>85.731978</v>
      </c>
      <c r="N9" s="229" t="n">
        <v>3865.5689</v>
      </c>
      <c r="O9" s="229" t="n">
        <v>2283.5284</v>
      </c>
      <c r="P9" s="229" t="n">
        <v>2027.3906</v>
      </c>
      <c r="Q9" s="229" t="n">
        <v>283.81603</v>
      </c>
      <c r="R9" s="229" t="n">
        <v>4413.1881</v>
      </c>
      <c r="S9" s="230" t="n">
        <v>55.663668</v>
      </c>
      <c r="T9" s="221" t="n">
        <f aca="false">SUM(C9:S9)</f>
        <v>41530.419506</v>
      </c>
      <c r="U9" s="227"/>
      <c r="X9" s="223" t="n">
        <v>1998</v>
      </c>
      <c r="Y9" s="224" t="n">
        <f aca="false">SUM(C18:C21)</f>
        <v>43587.382</v>
      </c>
      <c r="Z9" s="224" t="n">
        <f aca="false">SUM(D18:D21)</f>
        <v>3677.0262</v>
      </c>
      <c r="AA9" s="224" t="n">
        <f aca="false">SUM(E18:E21)</f>
        <v>15158.2313</v>
      </c>
      <c r="AB9" s="224" t="n">
        <f aca="false">SUM(F18:F21)</f>
        <v>1613.2537</v>
      </c>
      <c r="AC9" s="224" t="n">
        <f aca="false">SUM(G18:G21)</f>
        <v>7866.6035</v>
      </c>
      <c r="AD9" s="224" t="n">
        <f aca="false">SUM(H18:H21)</f>
        <v>2850.36192</v>
      </c>
      <c r="AE9" s="224" t="n">
        <f aca="false">SUM(I18:I21)</f>
        <v>3110.07883</v>
      </c>
      <c r="AF9" s="224" t="n">
        <f aca="false">SUM(J18:J21)</f>
        <v>863.51244</v>
      </c>
      <c r="AG9" s="224" t="n">
        <f aca="false">SUM(K18:K21)</f>
        <v>36058.1803</v>
      </c>
      <c r="AH9" s="224" t="n">
        <f aca="false">SUM(L18:L21)</f>
        <v>14579.7122</v>
      </c>
      <c r="AI9" s="224" t="n">
        <f aca="false">SUM(M18:M21)</f>
        <v>568.62594</v>
      </c>
      <c r="AJ9" s="224" t="n">
        <f aca="false">SUM(N18:N21)</f>
        <v>17913.4058</v>
      </c>
      <c r="AK9" s="224" t="n">
        <f aca="false">SUM(O18:O21)</f>
        <v>13597.8276</v>
      </c>
      <c r="AL9" s="224" t="n">
        <f aca="false">SUM(P18:P21)</f>
        <v>8843.5811</v>
      </c>
      <c r="AM9" s="224" t="n">
        <f aca="false">SUM(Q18:Q21)</f>
        <v>2171.34408</v>
      </c>
      <c r="AN9" s="224" t="n">
        <f aca="false">SUM(R18:R21)</f>
        <v>19084.5209</v>
      </c>
      <c r="AO9" s="224" t="n">
        <f aca="false">SUM(S18:S21)</f>
        <v>382.825829</v>
      </c>
      <c r="AP9" s="225" t="n">
        <f aca="false">SUM(T18:T21)</f>
        <v>191926.473639</v>
      </c>
    </row>
    <row r="10" customFormat="false" ht="12.75" hidden="false" customHeight="false" outlineLevel="0" collapsed="false">
      <c r="B10" s="231" t="s">
        <v>132</v>
      </c>
      <c r="C10" s="232" t="n">
        <v>8744.2485</v>
      </c>
      <c r="D10" s="232" t="n">
        <v>765.69362</v>
      </c>
      <c r="E10" s="232" t="n">
        <v>3444.0177</v>
      </c>
      <c r="F10" s="232" t="n">
        <v>327.83966</v>
      </c>
      <c r="G10" s="232" t="n">
        <v>1692.4841</v>
      </c>
      <c r="H10" s="232" t="n">
        <v>669.59901</v>
      </c>
      <c r="I10" s="232" t="n">
        <v>743.6709</v>
      </c>
      <c r="J10" s="232" t="n">
        <v>207.13678</v>
      </c>
      <c r="K10" s="232" t="n">
        <v>8134.8842</v>
      </c>
      <c r="L10" s="232" t="n">
        <v>3371.8249</v>
      </c>
      <c r="M10" s="232" t="n">
        <v>88.693359</v>
      </c>
      <c r="N10" s="232" t="n">
        <v>3936.2614</v>
      </c>
      <c r="O10" s="232" t="n">
        <v>2392.2586</v>
      </c>
      <c r="P10" s="232" t="n">
        <v>1830.2726</v>
      </c>
      <c r="Q10" s="232" t="n">
        <v>340.15851</v>
      </c>
      <c r="R10" s="232" t="n">
        <v>4814.8853</v>
      </c>
      <c r="S10" s="233" t="n">
        <v>72.961754</v>
      </c>
      <c r="T10" s="234" t="n">
        <f aca="false">SUM(C10:S10)</f>
        <v>41576.890893</v>
      </c>
      <c r="U10" s="235" t="n">
        <f aca="false">(T10-T6)/T6</f>
        <v>0.0230753131410824</v>
      </c>
      <c r="X10" s="223" t="n">
        <v>1999</v>
      </c>
      <c r="Y10" s="224" t="n">
        <f aca="false">SUM(C22:C25)</f>
        <v>48120.754</v>
      </c>
      <c r="Z10" s="224" t="n">
        <f aca="false">SUM(D22:D25)</f>
        <v>3606.75663</v>
      </c>
      <c r="AA10" s="224" t="n">
        <f aca="false">SUM(E22:E25)</f>
        <v>16648.0654</v>
      </c>
      <c r="AB10" s="224" t="n">
        <f aca="false">SUM(F22:F25)</f>
        <v>1560.76231</v>
      </c>
      <c r="AC10" s="224" t="n">
        <f aca="false">SUM(G22:G25)</f>
        <v>8542.5814</v>
      </c>
      <c r="AD10" s="224" t="n">
        <f aca="false">SUM(H22:H25)</f>
        <v>2884.19914</v>
      </c>
      <c r="AE10" s="224" t="n">
        <f aca="false">SUM(I22:I25)</f>
        <v>3389.8828</v>
      </c>
      <c r="AF10" s="224" t="n">
        <f aca="false">SUM(J22:J25)</f>
        <v>981.24319</v>
      </c>
      <c r="AG10" s="224" t="n">
        <f aca="false">SUM(K22:K25)</f>
        <v>39900.9084</v>
      </c>
      <c r="AH10" s="224" t="n">
        <f aca="false">SUM(L22:L25)</f>
        <v>15722.9394</v>
      </c>
      <c r="AI10" s="224" t="n">
        <f aca="false">SUM(M22:M25)</f>
        <v>820.91959</v>
      </c>
      <c r="AJ10" s="224" t="n">
        <f aca="false">SUM(N22:N25)</f>
        <v>18020.0482</v>
      </c>
      <c r="AK10" s="224" t="n">
        <f aca="false">SUM(O22:O25)</f>
        <v>13990.7332</v>
      </c>
      <c r="AL10" s="224" t="n">
        <f aca="false">SUM(P22:P25)</f>
        <v>9036.5651</v>
      </c>
      <c r="AM10" s="224" t="n">
        <f aca="false">SUM(Q22:Q25)</f>
        <v>1749.52576</v>
      </c>
      <c r="AN10" s="224" t="n">
        <f aca="false">SUM(R22:R25)</f>
        <v>18488.9818</v>
      </c>
      <c r="AO10" s="224" t="n">
        <f aca="false">SUM(S22:S25)</f>
        <v>381.43329</v>
      </c>
      <c r="AP10" s="225" t="n">
        <f aca="false">SUM(T22:T25)</f>
        <v>203846.29961</v>
      </c>
    </row>
    <row r="11" customFormat="false" ht="12.75" hidden="false" customHeight="false" outlineLevel="0" collapsed="false">
      <c r="B11" s="223" t="s">
        <v>133</v>
      </c>
      <c r="C11" s="224" t="n">
        <v>9201.7789</v>
      </c>
      <c r="D11" s="224" t="n">
        <v>794.00114</v>
      </c>
      <c r="E11" s="224" t="n">
        <v>3076.4639</v>
      </c>
      <c r="F11" s="224" t="n">
        <v>327.35913</v>
      </c>
      <c r="G11" s="224" t="n">
        <v>1754.8344</v>
      </c>
      <c r="H11" s="224" t="n">
        <v>722.62356</v>
      </c>
      <c r="I11" s="224" t="n">
        <v>601.4289</v>
      </c>
      <c r="J11" s="224" t="n">
        <v>175.7126</v>
      </c>
      <c r="K11" s="224" t="n">
        <v>7549.4547</v>
      </c>
      <c r="L11" s="224" t="n">
        <v>2807.5518</v>
      </c>
      <c r="M11" s="224" t="n">
        <v>79.737001</v>
      </c>
      <c r="N11" s="224" t="n">
        <v>3754.951</v>
      </c>
      <c r="O11" s="224" t="n">
        <v>2462.3129</v>
      </c>
      <c r="P11" s="224" t="n">
        <v>1860.6488</v>
      </c>
      <c r="Q11" s="224" t="n">
        <v>279.18904</v>
      </c>
      <c r="R11" s="224" t="n">
        <v>3697.2181</v>
      </c>
      <c r="S11" s="226" t="n">
        <v>58.958503</v>
      </c>
      <c r="T11" s="221" t="n">
        <f aca="false">SUM(C11:S11)</f>
        <v>39204.224374</v>
      </c>
      <c r="U11" s="227" t="n">
        <f aca="false">(T11-T7)/T7</f>
        <v>0.00155225575985867</v>
      </c>
      <c r="X11" s="223" t="n">
        <v>2000</v>
      </c>
      <c r="Y11" s="224" t="n">
        <f aca="false">SUM(C26:C29)</f>
        <v>46196.568</v>
      </c>
      <c r="Z11" s="224" t="n">
        <f aca="false">SUM(D26:D29)</f>
        <v>3876.68583</v>
      </c>
      <c r="AA11" s="224" t="n">
        <f aca="false">SUM(E26:E29)</f>
        <v>18274.7742</v>
      </c>
      <c r="AB11" s="224" t="n">
        <f aca="false">SUM(F26:F29)</f>
        <v>1764.01023</v>
      </c>
      <c r="AC11" s="224" t="n">
        <f aca="false">SUM(G26:G29)</f>
        <v>9040.5823</v>
      </c>
      <c r="AD11" s="224" t="n">
        <f aca="false">SUM(H26:H29)</f>
        <v>2909.17983</v>
      </c>
      <c r="AE11" s="224" t="n">
        <f aca="false">SUM(I26:I29)</f>
        <v>3589.55713</v>
      </c>
      <c r="AF11" s="224" t="n">
        <f aca="false">SUM(J26:J29)</f>
        <v>1099.12256</v>
      </c>
      <c r="AG11" s="224" t="n">
        <f aca="false">SUM(K26:K29)</f>
        <v>43356.154</v>
      </c>
      <c r="AH11" s="224" t="n">
        <f aca="false">SUM(L26:L29)</f>
        <v>17021.0836</v>
      </c>
      <c r="AI11" s="224" t="n">
        <f aca="false">SUM(M26:M29)</f>
        <v>817.08967</v>
      </c>
      <c r="AJ11" s="224" t="n">
        <f aca="false">SUM(N26:N29)</f>
        <v>20195.4282</v>
      </c>
      <c r="AK11" s="224" t="n">
        <f aca="false">SUM(O26:O29)</f>
        <v>14720.6448</v>
      </c>
      <c r="AL11" s="224" t="n">
        <f aca="false">SUM(P26:P29)</f>
        <v>14564.7262</v>
      </c>
      <c r="AM11" s="224" t="n">
        <f aca="false">SUM(Q26:Q29)</f>
        <v>2172.12194</v>
      </c>
      <c r="AN11" s="224" t="n">
        <f aca="false">SUM(R26:R29)</f>
        <v>22639.5589</v>
      </c>
      <c r="AO11" s="224" t="n">
        <f aca="false">SUM(S26:S29)</f>
        <v>433.29334</v>
      </c>
      <c r="AP11" s="225" t="n">
        <f aca="false">SUM(T26:T29)</f>
        <v>222670.58073</v>
      </c>
    </row>
    <row r="12" customFormat="false" ht="12.75" hidden="false" customHeight="false" outlineLevel="0" collapsed="false">
      <c r="B12" s="223" t="s">
        <v>134</v>
      </c>
      <c r="C12" s="224" t="n">
        <v>8968.7419</v>
      </c>
      <c r="D12" s="224" t="n">
        <v>850.95976</v>
      </c>
      <c r="E12" s="224" t="n">
        <v>3127.0697</v>
      </c>
      <c r="F12" s="224" t="n">
        <v>149.28197</v>
      </c>
      <c r="G12" s="224" t="n">
        <v>1865.8778</v>
      </c>
      <c r="H12" s="224" t="n">
        <v>521.06445</v>
      </c>
      <c r="I12" s="224" t="n">
        <v>579.00417</v>
      </c>
      <c r="J12" s="224" t="n">
        <v>151.56566</v>
      </c>
      <c r="K12" s="224" t="n">
        <v>7404.5945</v>
      </c>
      <c r="L12" s="224" t="n">
        <v>3183.4871</v>
      </c>
      <c r="M12" s="224" t="n">
        <v>92.943702</v>
      </c>
      <c r="N12" s="224" t="n">
        <v>3892.312</v>
      </c>
      <c r="O12" s="224" t="n">
        <v>2570.4256</v>
      </c>
      <c r="P12" s="224" t="n">
        <v>1792.3721</v>
      </c>
      <c r="Q12" s="224" t="n">
        <v>286.29851</v>
      </c>
      <c r="R12" s="224" t="n">
        <v>3448.3489</v>
      </c>
      <c r="S12" s="226" t="n">
        <v>61.647046</v>
      </c>
      <c r="T12" s="221" t="n">
        <f aca="false">SUM(C12:S12)</f>
        <v>38945.994868</v>
      </c>
      <c r="U12" s="227" t="n">
        <f aca="false">(T12-T8)/T8</f>
        <v>-0.0592669514455257</v>
      </c>
      <c r="X12" s="223" t="n">
        <v>2001</v>
      </c>
      <c r="Y12" s="224" t="n">
        <f aca="false">SUM(C30:C33)</f>
        <v>43108.528</v>
      </c>
      <c r="Z12" s="224" t="n">
        <f aca="false">SUM(D30:D33)</f>
        <v>3733.14891</v>
      </c>
      <c r="AA12" s="224" t="n">
        <f aca="false">SUM(E30:E33)</f>
        <v>17586.5116</v>
      </c>
      <c r="AB12" s="224" t="n">
        <f aca="false">SUM(F30:F33)</f>
        <v>1921.56472</v>
      </c>
      <c r="AC12" s="224" t="n">
        <f aca="false">SUM(G30:G33)</f>
        <v>9648.8573</v>
      </c>
      <c r="AD12" s="224" t="n">
        <f aca="false">SUM(H30:H33)</f>
        <v>2742.37209</v>
      </c>
      <c r="AE12" s="224" t="n">
        <f aca="false">SUM(I30:I33)</f>
        <v>3793.63443</v>
      </c>
      <c r="AF12" s="224" t="n">
        <f aca="false">SUM(J30:J33)</f>
        <v>920.8985</v>
      </c>
      <c r="AG12" s="224" t="n">
        <f aca="false">SUM(K30:K33)</f>
        <v>45226.814</v>
      </c>
      <c r="AH12" s="224" t="n">
        <f aca="false">SUM(L30:L33)</f>
        <v>18387.5462</v>
      </c>
      <c r="AI12" s="224" t="n">
        <f aca="false">SUM(M30:M33)</f>
        <v>951.93923</v>
      </c>
      <c r="AJ12" s="224" t="n">
        <f aca="false">SUM(N30:N33)</f>
        <v>20120.8942</v>
      </c>
      <c r="AK12" s="224" t="n">
        <f aca="false">SUM(O30:O33)</f>
        <v>15454.0498</v>
      </c>
      <c r="AL12" s="224" t="n">
        <f aca="false">SUM(P30:P33)</f>
        <v>16489.3825</v>
      </c>
      <c r="AM12" s="224" t="n">
        <f aca="false">SUM(Q30:Q33)</f>
        <v>1924.40713</v>
      </c>
      <c r="AN12" s="224" t="n">
        <f aca="false">SUM(R30:R33)</f>
        <v>21361.9592</v>
      </c>
      <c r="AO12" s="224" t="n">
        <f aca="false">SUM(S30:S33)</f>
        <v>435.48631</v>
      </c>
      <c r="AP12" s="225" t="n">
        <f aca="false">SUM(T30:T33)</f>
        <v>223807.99412</v>
      </c>
    </row>
    <row r="13" customFormat="false" ht="13.5" hidden="false" customHeight="false" outlineLevel="0" collapsed="false">
      <c r="B13" s="228" t="s">
        <v>135</v>
      </c>
      <c r="C13" s="229" t="n">
        <v>8450.5921</v>
      </c>
      <c r="D13" s="229" t="n">
        <v>814.38573</v>
      </c>
      <c r="E13" s="229" t="n">
        <v>3184.6376</v>
      </c>
      <c r="F13" s="229" t="n">
        <v>285.48124</v>
      </c>
      <c r="G13" s="229" t="n">
        <v>1480.2701</v>
      </c>
      <c r="H13" s="229" t="n">
        <v>681.48805</v>
      </c>
      <c r="I13" s="229" t="n">
        <v>639.93645</v>
      </c>
      <c r="J13" s="229" t="n">
        <v>169.18035</v>
      </c>
      <c r="K13" s="229" t="n">
        <v>7955.8027</v>
      </c>
      <c r="L13" s="229" t="n">
        <v>3530.105</v>
      </c>
      <c r="M13" s="229" t="n">
        <v>92.428971</v>
      </c>
      <c r="N13" s="229" t="n">
        <v>3879.5613</v>
      </c>
      <c r="O13" s="229" t="n">
        <v>2805.5701</v>
      </c>
      <c r="P13" s="229" t="n">
        <v>2112.4416</v>
      </c>
      <c r="Q13" s="229" t="n">
        <v>337.26157</v>
      </c>
      <c r="R13" s="229" t="n">
        <v>3918.1402</v>
      </c>
      <c r="S13" s="230" t="n">
        <v>58.22771</v>
      </c>
      <c r="T13" s="236" t="n">
        <f aca="false">SUM(C13:S13)</f>
        <v>40395.510771</v>
      </c>
      <c r="U13" s="237" t="n">
        <f aca="false">(T13-T9)/T9</f>
        <v>-0.0273271676159215</v>
      </c>
      <c r="X13" s="223" t="n">
        <v>2002</v>
      </c>
      <c r="Y13" s="224" t="n">
        <f aca="false">SUM(C34:C37)</f>
        <v>38342.1479</v>
      </c>
      <c r="Z13" s="224" t="n">
        <f aca="false">SUM(D34:D37)</f>
        <v>4298.56412</v>
      </c>
      <c r="AA13" s="224" t="n">
        <f aca="false">SUM(E34:E37)</f>
        <v>18827.3837</v>
      </c>
      <c r="AB13" s="224" t="n">
        <f aca="false">SUM(F34:F37)</f>
        <v>1869.96143</v>
      </c>
      <c r="AC13" s="224" t="n">
        <f aca="false">SUM(G34:G37)</f>
        <v>9543.1352</v>
      </c>
      <c r="AD13" s="224" t="n">
        <f aca="false">SUM(H34:H37)</f>
        <v>2646.38701</v>
      </c>
      <c r="AE13" s="224" t="n">
        <f aca="false">SUM(I34:I37)</f>
        <v>3646.34167</v>
      </c>
      <c r="AF13" s="224" t="n">
        <f aca="false">SUM(J34:J37)</f>
        <v>1077.2236</v>
      </c>
      <c r="AG13" s="224" t="n">
        <f aca="false">SUM(K34:K37)</f>
        <v>46040.031</v>
      </c>
      <c r="AH13" s="224" t="n">
        <f aca="false">SUM(L34:L37)</f>
        <v>19515.8057</v>
      </c>
      <c r="AI13" s="224" t="n">
        <f aca="false">SUM(M34:M37)</f>
        <v>936.44938</v>
      </c>
      <c r="AJ13" s="224" t="n">
        <f aca="false">SUM(N34:N37)</f>
        <v>20934.9671</v>
      </c>
      <c r="AK13" s="224" t="n">
        <f aca="false">SUM(O34:O37)</f>
        <v>24869.8596</v>
      </c>
      <c r="AL13" s="224" t="n">
        <f aca="false">SUM(P34:P37)</f>
        <v>19158.8244</v>
      </c>
      <c r="AM13" s="224" t="n">
        <f aca="false">SUM(Q34:Q37)</f>
        <v>2166.63616</v>
      </c>
      <c r="AN13" s="224" t="n">
        <f aca="false">SUM(R34:R37)</f>
        <v>22377.6708</v>
      </c>
      <c r="AO13" s="224" t="n">
        <f aca="false">SUM(S34:S37)</f>
        <v>404.358487</v>
      </c>
      <c r="AP13" s="225" t="n">
        <f aca="false">SUM(T34:T37)</f>
        <v>236655.747257</v>
      </c>
    </row>
    <row r="14" customFormat="false" ht="12.75" hidden="false" customHeight="false" outlineLevel="0" collapsed="false">
      <c r="B14" s="231" t="s">
        <v>136</v>
      </c>
      <c r="C14" s="232" t="n">
        <v>9383.7699</v>
      </c>
      <c r="D14" s="232" t="n">
        <v>859.70479</v>
      </c>
      <c r="E14" s="232" t="n">
        <v>3475.4409</v>
      </c>
      <c r="F14" s="232" t="n">
        <v>317.02661</v>
      </c>
      <c r="G14" s="232" t="n">
        <v>1830.4019</v>
      </c>
      <c r="H14" s="232" t="n">
        <v>607.44217</v>
      </c>
      <c r="I14" s="232" t="n">
        <v>732.74545</v>
      </c>
      <c r="J14" s="232" t="n">
        <v>162.48849</v>
      </c>
      <c r="K14" s="232" t="n">
        <v>8025.4531</v>
      </c>
      <c r="L14" s="232" t="n">
        <v>3176.7865</v>
      </c>
      <c r="M14" s="232" t="n">
        <v>109.9392</v>
      </c>
      <c r="N14" s="232" t="n">
        <v>3759.8366</v>
      </c>
      <c r="O14" s="232" t="n">
        <v>3021.6964</v>
      </c>
      <c r="P14" s="232" t="n">
        <v>1623.4316</v>
      </c>
      <c r="Q14" s="232" t="n">
        <v>330.46558</v>
      </c>
      <c r="R14" s="232" t="n">
        <v>3318.2845</v>
      </c>
      <c r="S14" s="233" t="n">
        <v>67.757515</v>
      </c>
      <c r="T14" s="234" t="n">
        <f aca="false">SUM(C14:S14)</f>
        <v>40802.671205</v>
      </c>
      <c r="U14" s="235" t="n">
        <f aca="false">(T14-T10)/T10</f>
        <v>-0.0186213945143829</v>
      </c>
      <c r="X14" s="223" t="n">
        <v>2003</v>
      </c>
      <c r="Y14" s="224" t="n">
        <f aca="false">SUM(C38:C41)</f>
        <v>41518.0185</v>
      </c>
      <c r="Z14" s="224" t="n">
        <f aca="false">SUM(D38:D41)</f>
        <v>4465.5223</v>
      </c>
      <c r="AA14" s="224" t="n">
        <f aca="false">SUM(E38:E41)</f>
        <v>19151.5758</v>
      </c>
      <c r="AB14" s="224" t="n">
        <f aca="false">SUM(F38:F41)</f>
        <v>1869.94315</v>
      </c>
      <c r="AC14" s="224" t="n">
        <f aca="false">SUM(G38:G41)</f>
        <v>10098.3494</v>
      </c>
      <c r="AD14" s="224" t="n">
        <f aca="false">SUM(H38:H41)</f>
        <v>2807.25652</v>
      </c>
      <c r="AE14" s="224" t="n">
        <f aca="false">SUM(I38:I41)</f>
        <v>3989.75432</v>
      </c>
      <c r="AF14" s="224" t="n">
        <f aca="false">SUM(J38:J41)</f>
        <v>1267.96079</v>
      </c>
      <c r="AG14" s="224" t="n">
        <f aca="false">SUM(K38:K41)</f>
        <v>49378.153</v>
      </c>
      <c r="AH14" s="224" t="n">
        <f aca="false">SUM(L38:L41)</f>
        <v>20854.9657</v>
      </c>
      <c r="AI14" s="224" t="n">
        <f aca="false">SUM(M38:M41)</f>
        <v>1155.74929</v>
      </c>
      <c r="AJ14" s="224" t="n">
        <f aca="false">SUM(N38:N41)</f>
        <v>21494.3827</v>
      </c>
      <c r="AK14" s="224" t="n">
        <f aca="false">SUM(O38:O41)</f>
        <v>20885.9815</v>
      </c>
      <c r="AL14" s="224" t="n">
        <f aca="false">SUM(P38:P41)</f>
        <v>18880.7897</v>
      </c>
      <c r="AM14" s="224" t="n">
        <f aca="false">SUM(Q38:Q41)</f>
        <v>2255.19856</v>
      </c>
      <c r="AN14" s="224" t="n">
        <f aca="false">SUM(R38:R41)</f>
        <v>23667.4048</v>
      </c>
      <c r="AO14" s="224" t="n">
        <f aca="false">SUM(S38:S41)</f>
        <v>451.24967</v>
      </c>
      <c r="AP14" s="225" t="n">
        <f aca="false">SUM(T38:T41)</f>
        <v>244192.2557</v>
      </c>
    </row>
    <row r="15" customFormat="false" ht="12.75" hidden="false" customHeight="false" outlineLevel="0" collapsed="false">
      <c r="B15" s="223" t="s">
        <v>137</v>
      </c>
      <c r="C15" s="224" t="n">
        <v>9101.1388</v>
      </c>
      <c r="D15" s="224" t="n">
        <v>916.89521</v>
      </c>
      <c r="E15" s="224" t="n">
        <v>3521.0693</v>
      </c>
      <c r="F15" s="224" t="n">
        <v>291.98492</v>
      </c>
      <c r="G15" s="224" t="n">
        <v>1887.7233</v>
      </c>
      <c r="H15" s="224" t="n">
        <v>679.13856</v>
      </c>
      <c r="I15" s="224" t="n">
        <v>716.84413</v>
      </c>
      <c r="J15" s="224" t="n">
        <v>174.67241</v>
      </c>
      <c r="K15" s="224" t="n">
        <v>8568.7163</v>
      </c>
      <c r="L15" s="224" t="n">
        <v>3522.6959</v>
      </c>
      <c r="M15" s="224" t="n">
        <v>104.64925</v>
      </c>
      <c r="N15" s="224" t="n">
        <v>4065.1552</v>
      </c>
      <c r="O15" s="224" t="n">
        <v>3348.0162</v>
      </c>
      <c r="P15" s="224" t="n">
        <v>1909.6658</v>
      </c>
      <c r="Q15" s="224" t="n">
        <v>356.3663</v>
      </c>
      <c r="R15" s="224" t="n">
        <v>3864.6371</v>
      </c>
      <c r="S15" s="226" t="n">
        <v>84.972204</v>
      </c>
      <c r="T15" s="221" t="n">
        <f aca="false">SUM(C15:S15)</f>
        <v>43114.340884</v>
      </c>
      <c r="U15" s="227" t="n">
        <f aca="false">(T15-T11)/T11</f>
        <v>0.099737122017727</v>
      </c>
      <c r="X15" s="223" t="n">
        <v>2004</v>
      </c>
      <c r="Y15" s="224" t="n">
        <f aca="false">SUM(C42:C45)</f>
        <v>41431.2605</v>
      </c>
      <c r="Z15" s="224" t="n">
        <f aca="false">SUM(D42:D45)</f>
        <v>4940.2444</v>
      </c>
      <c r="AA15" s="224" t="n">
        <f aca="false">SUM(E42:E45)</f>
        <v>20555.8441</v>
      </c>
      <c r="AB15" s="224" t="n">
        <f aca="false">SUM(F42:F45)</f>
        <v>2354.3454</v>
      </c>
      <c r="AC15" s="224" t="n">
        <f aca="false">SUM(G42:G45)</f>
        <v>9178.9251</v>
      </c>
      <c r="AD15" s="224" t="n">
        <f aca="false">SUM(H42:H45)</f>
        <v>3214.0984</v>
      </c>
      <c r="AE15" s="224" t="n">
        <f aca="false">SUM(I42:I45)</f>
        <v>4327.3856</v>
      </c>
      <c r="AF15" s="224" t="n">
        <f aca="false">SUM(J42:J45)</f>
        <v>1407.1098</v>
      </c>
      <c r="AG15" s="224" t="n">
        <f aca="false">SUM(K42:K45)</f>
        <v>52861.536</v>
      </c>
      <c r="AH15" s="224" t="n">
        <f aca="false">SUM(L42:L45)</f>
        <v>21709.3891</v>
      </c>
      <c r="AI15" s="224" t="n">
        <f aca="false">SUM(M42:M45)</f>
        <v>1266.59898</v>
      </c>
      <c r="AJ15" s="224" t="n">
        <f aca="false">SUM(N42:N45)</f>
        <v>23709.533</v>
      </c>
      <c r="AK15" s="224" t="n">
        <f aca="false">SUM(O42:O45)</f>
        <v>21849.0618</v>
      </c>
      <c r="AL15" s="224" t="n">
        <f aca="false">SUM(P42:P45)</f>
        <v>20951.4302</v>
      </c>
      <c r="AM15" s="224" t="n">
        <f aca="false">SUM(Q42:Q45)</f>
        <v>2272.323</v>
      </c>
      <c r="AN15" s="224" t="n">
        <f aca="false">SUM(R42:R45)</f>
        <v>26190.0103</v>
      </c>
      <c r="AO15" s="224" t="n">
        <f aca="false">SUM(S42:S45)</f>
        <v>466.09376</v>
      </c>
      <c r="AP15" s="225" t="n">
        <f aca="false">SUM(T42:T45)</f>
        <v>258685.18944</v>
      </c>
    </row>
    <row r="16" customFormat="false" ht="12.75" hidden="false" customHeight="false" outlineLevel="0" collapsed="false">
      <c r="B16" s="223" t="s">
        <v>138</v>
      </c>
      <c r="C16" s="224" t="n">
        <v>10577.312</v>
      </c>
      <c r="D16" s="224" t="n">
        <v>969.40243</v>
      </c>
      <c r="E16" s="224" t="n">
        <v>3116.116</v>
      </c>
      <c r="F16" s="224" t="n">
        <v>305.43777</v>
      </c>
      <c r="G16" s="224" t="n">
        <v>1603.0467</v>
      </c>
      <c r="H16" s="224" t="n">
        <v>613.47079</v>
      </c>
      <c r="I16" s="224" t="n">
        <v>746.92278</v>
      </c>
      <c r="J16" s="224" t="n">
        <v>161.25851</v>
      </c>
      <c r="K16" s="224" t="n">
        <v>8556.3821</v>
      </c>
      <c r="L16" s="224" t="n">
        <v>3173.3581</v>
      </c>
      <c r="M16" s="224" t="n">
        <v>131.01552</v>
      </c>
      <c r="N16" s="224" t="n">
        <v>4125.2138</v>
      </c>
      <c r="O16" s="224" t="n">
        <v>2693.1421</v>
      </c>
      <c r="P16" s="224" t="n">
        <v>1743.2816</v>
      </c>
      <c r="Q16" s="224" t="n">
        <v>361.2217</v>
      </c>
      <c r="R16" s="224" t="n">
        <v>4975.5941</v>
      </c>
      <c r="S16" s="226" t="n">
        <v>83.503375</v>
      </c>
      <c r="T16" s="221" t="n">
        <f aca="false">SUM(C16:S16)</f>
        <v>43935.679375</v>
      </c>
      <c r="U16" s="227" t="n">
        <f aca="false">(T16-T12)/T12</f>
        <v>0.128118039452107</v>
      </c>
      <c r="X16" s="223" t="n">
        <v>2005</v>
      </c>
      <c r="Y16" s="224" t="n">
        <f aca="false">SUM(C46:C49)</f>
        <v>44163.86</v>
      </c>
      <c r="Z16" s="224" t="n">
        <f aca="false">SUM(D46:D49)</f>
        <v>5130.0374</v>
      </c>
      <c r="AA16" s="224" t="n">
        <f aca="false">SUM(E46:E49)</f>
        <v>20414.1982</v>
      </c>
      <c r="AB16" s="224" t="n">
        <f aca="false">SUM(F46:F49)</f>
        <v>2210.03195</v>
      </c>
      <c r="AC16" s="224" t="n">
        <f aca="false">SUM(G46:G49)</f>
        <v>9476.3732</v>
      </c>
      <c r="AD16" s="224" t="n">
        <f aca="false">SUM(H46:H49)</f>
        <v>3077.28686</v>
      </c>
      <c r="AE16" s="224" t="n">
        <f aca="false">SUM(I46:I49)</f>
        <v>4651.6664</v>
      </c>
      <c r="AF16" s="224" t="n">
        <f aca="false">SUM(J46:J49)</f>
        <v>1486.89305</v>
      </c>
      <c r="AG16" s="224" t="n">
        <f aca="false">SUM(K46:K49)</f>
        <v>54798.937</v>
      </c>
      <c r="AH16" s="224" t="n">
        <f aca="false">SUM(L46:L49)</f>
        <v>23307.2037</v>
      </c>
      <c r="AI16" s="224" t="n">
        <f aca="false">SUM(M46:M49)</f>
        <v>1270.21836</v>
      </c>
      <c r="AJ16" s="224" t="n">
        <f aca="false">SUM(N46:N49)</f>
        <v>24065.4451</v>
      </c>
      <c r="AK16" s="224" t="n">
        <f aca="false">SUM(O46:O49)</f>
        <v>19992.9259</v>
      </c>
      <c r="AL16" s="224" t="n">
        <f aca="false">SUM(P46:P49)</f>
        <v>23669.9484</v>
      </c>
      <c r="AM16" s="224" t="n">
        <f aca="false">SUM(Q46:Q49)</f>
        <v>2326.13338</v>
      </c>
      <c r="AN16" s="224" t="n">
        <f aca="false">SUM(R46:R49)</f>
        <v>26711.435</v>
      </c>
      <c r="AO16" s="224" t="n">
        <f aca="false">SUM(S46:S49)</f>
        <v>417.500443</v>
      </c>
      <c r="AP16" s="225" t="n">
        <f aca="false">SUM(T46:T49)</f>
        <v>267170.094343</v>
      </c>
    </row>
    <row r="17" customFormat="false" ht="13.5" hidden="false" customHeight="false" outlineLevel="0" collapsed="false">
      <c r="B17" s="228" t="s">
        <v>139</v>
      </c>
      <c r="C17" s="229" t="n">
        <v>9709.7066</v>
      </c>
      <c r="D17" s="229" t="n">
        <v>990.9458</v>
      </c>
      <c r="E17" s="229" t="n">
        <v>2778.4237</v>
      </c>
      <c r="F17" s="229" t="n">
        <v>455.87643</v>
      </c>
      <c r="G17" s="229" t="n">
        <v>1990.1722</v>
      </c>
      <c r="H17" s="229" t="n">
        <v>560.38988</v>
      </c>
      <c r="I17" s="229" t="n">
        <v>843.93137</v>
      </c>
      <c r="J17" s="229" t="n">
        <v>178.37481</v>
      </c>
      <c r="K17" s="229" t="n">
        <v>9072.0821</v>
      </c>
      <c r="L17" s="229" t="n">
        <v>3735.4119</v>
      </c>
      <c r="M17" s="229" t="n">
        <v>110.68997</v>
      </c>
      <c r="N17" s="229" t="n">
        <v>4019.9543</v>
      </c>
      <c r="O17" s="229" t="n">
        <v>3059.7201</v>
      </c>
      <c r="P17" s="229" t="n">
        <v>2037.0188</v>
      </c>
      <c r="Q17" s="229" t="n">
        <v>384.50558</v>
      </c>
      <c r="R17" s="229" t="n">
        <v>4371.4017</v>
      </c>
      <c r="S17" s="230" t="n">
        <v>86.701857</v>
      </c>
      <c r="T17" s="236" t="n">
        <f aca="false">SUM(C17:S17)</f>
        <v>44385.307097</v>
      </c>
      <c r="U17" s="237" t="n">
        <f aca="false">(T17-T13)/T13</f>
        <v>0.0987683098901246</v>
      </c>
      <c r="X17" s="223" t="n">
        <v>2006</v>
      </c>
      <c r="Y17" s="224" t="n">
        <f aca="false">SUM(C50:C53)</f>
        <v>46548.136</v>
      </c>
      <c r="Z17" s="224" t="n">
        <f aca="false">SUM(D50:D53)</f>
        <v>5138.5657</v>
      </c>
      <c r="AA17" s="224" t="n">
        <f aca="false">SUM(E50:E53)</f>
        <v>21014.0782</v>
      </c>
      <c r="AB17" s="224" t="n">
        <f aca="false">SUM(F50:F53)</f>
        <v>2410.02704</v>
      </c>
      <c r="AC17" s="224" t="n">
        <f aca="false">SUM(G50:G53)</f>
        <v>9551.5678</v>
      </c>
      <c r="AD17" s="224" t="n">
        <f aca="false">SUM(H50:H53)</f>
        <v>2650.27733</v>
      </c>
      <c r="AE17" s="224" t="n">
        <f aca="false">SUM(I50:I53)</f>
        <v>4087.92928</v>
      </c>
      <c r="AF17" s="224" t="n">
        <f aca="false">SUM(J50:J53)</f>
        <v>1423.96803</v>
      </c>
      <c r="AG17" s="224" t="n">
        <f aca="false">SUM(K50:K53)</f>
        <v>52696.709</v>
      </c>
      <c r="AH17" s="224" t="n">
        <f aca="false">SUM(L50:L53)</f>
        <v>25441.7642</v>
      </c>
      <c r="AI17" s="224" t="n">
        <f aca="false">SUM(M50:M53)</f>
        <v>1732.72812</v>
      </c>
      <c r="AJ17" s="224" t="n">
        <f aca="false">SUM(N50:N53)</f>
        <v>22586.8119</v>
      </c>
      <c r="AK17" s="224" t="n">
        <f aca="false">SUM(O50:O53)</f>
        <v>21803.9379</v>
      </c>
      <c r="AL17" s="224" t="n">
        <f aca="false">SUM(P50:P53)</f>
        <v>22120.6642</v>
      </c>
      <c r="AM17" s="224" t="n">
        <f aca="false">SUM(Q50:Q53)</f>
        <v>2330.37369</v>
      </c>
      <c r="AN17" s="224" t="n">
        <f aca="false">SUM(R50:R53)</f>
        <v>28912.6366</v>
      </c>
      <c r="AO17" s="224" t="n">
        <f aca="false">SUM(S50:S53)</f>
        <v>377.287931</v>
      </c>
      <c r="AP17" s="225" t="n">
        <f aca="false">SUM(T50:T53)</f>
        <v>270827.462921</v>
      </c>
    </row>
    <row r="18" customFormat="false" ht="12.75" hidden="false" customHeight="false" outlineLevel="0" collapsed="false">
      <c r="B18" s="231" t="s">
        <v>140</v>
      </c>
      <c r="C18" s="232" t="n">
        <v>10422.795</v>
      </c>
      <c r="D18" s="232" t="n">
        <v>931.49066</v>
      </c>
      <c r="E18" s="232" t="n">
        <v>3897.4459</v>
      </c>
      <c r="F18" s="232" t="n">
        <v>393.23228</v>
      </c>
      <c r="G18" s="232" t="n">
        <v>1870.1411</v>
      </c>
      <c r="H18" s="232" t="n">
        <v>780.65571</v>
      </c>
      <c r="I18" s="232" t="n">
        <v>788.85345</v>
      </c>
      <c r="J18" s="232" t="n">
        <v>280.97631</v>
      </c>
      <c r="K18" s="232" t="n">
        <v>8745.7226</v>
      </c>
      <c r="L18" s="232" t="n">
        <v>3689.325</v>
      </c>
      <c r="M18" s="232" t="n">
        <v>126.71707</v>
      </c>
      <c r="N18" s="232" t="n">
        <v>4236.316</v>
      </c>
      <c r="O18" s="232" t="n">
        <v>3440.5881</v>
      </c>
      <c r="P18" s="232" t="n">
        <v>2080.16</v>
      </c>
      <c r="Q18" s="232" t="n">
        <v>411.31021</v>
      </c>
      <c r="R18" s="232" t="n">
        <v>4829.5512</v>
      </c>
      <c r="S18" s="233" t="n">
        <v>98.21504</v>
      </c>
      <c r="T18" s="234" t="n">
        <f aca="false">SUM(C18:S18)</f>
        <v>47023.49563</v>
      </c>
      <c r="U18" s="235" t="n">
        <f aca="false">(T18-T14)/T14</f>
        <v>0.152461205143787</v>
      </c>
      <c r="X18" s="223" t="n">
        <v>2007</v>
      </c>
      <c r="Y18" s="224" t="n">
        <f aca="false">SUM(C54:C57)</f>
        <v>51446.58</v>
      </c>
      <c r="Z18" s="224" t="n">
        <f aca="false">SUM(D54:D57)</f>
        <v>5373.7692</v>
      </c>
      <c r="AA18" s="224" t="n">
        <f aca="false">SUM(E54:E57)</f>
        <v>21209.5716</v>
      </c>
      <c r="AB18" s="224" t="n">
        <f aca="false">SUM(F54:F57)</f>
        <v>2582.40988</v>
      </c>
      <c r="AC18" s="224" t="n">
        <f aca="false">SUM(G54:G57)</f>
        <v>9718.4855</v>
      </c>
      <c r="AD18" s="224" t="n">
        <f aca="false">SUM(H54:H57)</f>
        <v>2525.25029</v>
      </c>
      <c r="AE18" s="224" t="n">
        <f aca="false">SUM(I54:I57)</f>
        <v>4277.91966</v>
      </c>
      <c r="AF18" s="224" t="n">
        <f aca="false">SUM(J54:J57)</f>
        <v>1705.4818</v>
      </c>
      <c r="AG18" s="224" t="n">
        <f aca="false">SUM(K54:K57)</f>
        <v>57623.552</v>
      </c>
      <c r="AH18" s="224" t="n">
        <f aca="false">SUM(L54:L57)</f>
        <v>25379.76</v>
      </c>
      <c r="AI18" s="224" t="n">
        <f aca="false">SUM(M54:M57)</f>
        <v>1545.89816</v>
      </c>
      <c r="AJ18" s="224" t="n">
        <f aca="false">SUM(N54:N57)</f>
        <v>23783.4633</v>
      </c>
      <c r="AK18" s="224" t="n">
        <f aca="false">SUM(O54:O57)</f>
        <v>20981.3483</v>
      </c>
      <c r="AL18" s="224" t="n">
        <f aca="false">SUM(P54:P57)</f>
        <v>20845.5046</v>
      </c>
      <c r="AM18" s="224" t="n">
        <f aca="false">SUM(Q54:Q57)</f>
        <v>2152.70394</v>
      </c>
      <c r="AN18" s="224" t="n">
        <f aca="false">SUM(R54:R57)</f>
        <v>28282.4843</v>
      </c>
      <c r="AO18" s="224" t="n">
        <f aca="false">SUM(S54:S57)</f>
        <v>400.097324</v>
      </c>
      <c r="AP18" s="225" t="n">
        <f aca="false">SUM(T54:T57)</f>
        <v>279834.279854</v>
      </c>
    </row>
    <row r="19" customFormat="false" ht="12.75" hidden="false" customHeight="false" outlineLevel="0" collapsed="false">
      <c r="B19" s="223" t="s">
        <v>141</v>
      </c>
      <c r="C19" s="224" t="n">
        <v>10869.845</v>
      </c>
      <c r="D19" s="224" t="n">
        <v>1005.6553</v>
      </c>
      <c r="E19" s="224" t="n">
        <v>4192.8833</v>
      </c>
      <c r="F19" s="224" t="n">
        <v>341.30917</v>
      </c>
      <c r="G19" s="224" t="n">
        <v>1974.4078</v>
      </c>
      <c r="H19" s="224" t="n">
        <v>722.28296</v>
      </c>
      <c r="I19" s="224" t="n">
        <v>784.94899</v>
      </c>
      <c r="J19" s="224" t="n">
        <v>183.11331</v>
      </c>
      <c r="K19" s="224" t="n">
        <v>9308.6868</v>
      </c>
      <c r="L19" s="224" t="n">
        <v>3117.9825</v>
      </c>
      <c r="M19" s="224" t="n">
        <v>135.16509</v>
      </c>
      <c r="N19" s="224" t="n">
        <v>4097.802</v>
      </c>
      <c r="O19" s="224" t="n">
        <v>3349.2971</v>
      </c>
      <c r="P19" s="224" t="n">
        <v>2194.1452</v>
      </c>
      <c r="Q19" s="224" t="n">
        <v>432.98117</v>
      </c>
      <c r="R19" s="224" t="n">
        <v>5229.4569</v>
      </c>
      <c r="S19" s="226" t="n">
        <v>95.577716</v>
      </c>
      <c r="T19" s="221" t="n">
        <f aca="false">SUM(C19:S19)</f>
        <v>48035.540306</v>
      </c>
      <c r="U19" s="227" t="n">
        <f aca="false">(T19-T15)/T15</f>
        <v>0.114142981687708</v>
      </c>
      <c r="X19" s="223" t="n">
        <v>2008</v>
      </c>
      <c r="Y19" s="224" t="n">
        <f aca="false">SUM(C58:C61)</f>
        <v>50510.984</v>
      </c>
      <c r="Z19" s="224" t="n">
        <f aca="false">SUM(D58:D61)</f>
        <v>5004.6361</v>
      </c>
      <c r="AA19" s="224" t="n">
        <f aca="false">SUM(E58:E61)</f>
        <v>18841.8603</v>
      </c>
      <c r="AB19" s="224" t="n">
        <f aca="false">SUM(F58:F61)</f>
        <v>2665.78005</v>
      </c>
      <c r="AC19" s="224" t="n">
        <f aca="false">SUM(G58:G61)</f>
        <v>8415.3375</v>
      </c>
      <c r="AD19" s="224" t="n">
        <f aca="false">SUM(H58:H61)</f>
        <v>3087.86398</v>
      </c>
      <c r="AE19" s="224" t="n">
        <f aca="false">SUM(I58:I61)</f>
        <v>4677.2685</v>
      </c>
      <c r="AF19" s="224" t="n">
        <f aca="false">SUM(J58:J61)</f>
        <v>1742.3051</v>
      </c>
      <c r="AG19" s="224" t="n">
        <f aca="false">SUM(K58:K61)</f>
        <v>58907.595</v>
      </c>
      <c r="AH19" s="224" t="n">
        <f aca="false">SUM(L58:L61)</f>
        <v>26409.2009</v>
      </c>
      <c r="AI19" s="224" t="n">
        <f aca="false">SUM(M58:M61)</f>
        <v>1829.51244</v>
      </c>
      <c r="AJ19" s="224" t="n">
        <f aca="false">SUM(N58:N61)</f>
        <v>25158.5619</v>
      </c>
      <c r="AK19" s="224" t="n">
        <f aca="false">SUM(O58:O61)</f>
        <v>21008.6219</v>
      </c>
      <c r="AL19" s="224" t="n">
        <f aca="false">SUM(P58:P61)</f>
        <v>21892.4037</v>
      </c>
      <c r="AM19" s="224" t="n">
        <f aca="false">SUM(Q58:Q61)</f>
        <v>2524.70424</v>
      </c>
      <c r="AN19" s="224" t="n">
        <f aca="false">SUM(R58:R61)</f>
        <v>27931.5704</v>
      </c>
      <c r="AO19" s="224" t="n">
        <f aca="false">SUM(S58:S61)</f>
        <v>541.07069</v>
      </c>
      <c r="AP19" s="225" t="n">
        <f aca="false">SUM(T58:T61)</f>
        <v>281149.2767</v>
      </c>
    </row>
    <row r="20" customFormat="false" ht="13.5" hidden="false" customHeight="true" outlineLevel="0" collapsed="false">
      <c r="B20" s="223" t="s">
        <v>142</v>
      </c>
      <c r="C20" s="224" t="n">
        <v>11046.433</v>
      </c>
      <c r="D20" s="224" t="n">
        <v>822.19068</v>
      </c>
      <c r="E20" s="224" t="n">
        <v>3529.9197</v>
      </c>
      <c r="F20" s="224" t="n">
        <v>387.59682</v>
      </c>
      <c r="G20" s="224" t="n">
        <v>1802.5913</v>
      </c>
      <c r="H20" s="224" t="n">
        <v>610.65507</v>
      </c>
      <c r="I20" s="224" t="n">
        <v>756.01928</v>
      </c>
      <c r="J20" s="224" t="n">
        <v>205.46573</v>
      </c>
      <c r="K20" s="224" t="n">
        <v>8861.9455</v>
      </c>
      <c r="L20" s="224" t="n">
        <v>3497.0362</v>
      </c>
      <c r="M20" s="224" t="n">
        <v>127.03714</v>
      </c>
      <c r="N20" s="224" t="n">
        <v>4693.2888</v>
      </c>
      <c r="O20" s="224" t="n">
        <v>3240.0388</v>
      </c>
      <c r="P20" s="224" t="n">
        <v>1995.0686</v>
      </c>
      <c r="Q20" s="224" t="n">
        <v>510.58089</v>
      </c>
      <c r="R20" s="224" t="n">
        <v>4636.6101</v>
      </c>
      <c r="S20" s="226" t="n">
        <v>85.877003</v>
      </c>
      <c r="T20" s="221" t="n">
        <f aca="false">SUM(C20:S20)</f>
        <v>46808.354613</v>
      </c>
      <c r="U20" s="227" t="n">
        <f aca="false">(T20-T16)/T16</f>
        <v>0.0653836535331829</v>
      </c>
      <c r="X20" s="223" t="n">
        <v>2009</v>
      </c>
      <c r="Y20" s="224" t="n">
        <f aca="false">SUM(C62:C65)</f>
        <v>44401.613</v>
      </c>
      <c r="Z20" s="224" t="n">
        <f aca="false">SUM(D62:D65)</f>
        <v>3848.44243</v>
      </c>
      <c r="AA20" s="224" t="n">
        <f aca="false">SUM(E62:E65)</f>
        <v>14286.1657</v>
      </c>
      <c r="AB20" s="224" t="n">
        <f aca="false">SUM(F62:F65)</f>
        <v>2455.38872</v>
      </c>
      <c r="AC20" s="224" t="n">
        <f aca="false">SUM(G62:G65)</f>
        <v>7400.843</v>
      </c>
      <c r="AD20" s="224" t="n">
        <f aca="false">SUM(H62:H65)</f>
        <v>2524.08571</v>
      </c>
      <c r="AE20" s="224" t="n">
        <f aca="false">SUM(I62:I65)</f>
        <v>4163.66104</v>
      </c>
      <c r="AF20" s="224" t="n">
        <f aca="false">SUM(J62:J65)</f>
        <v>1524.56262</v>
      </c>
      <c r="AG20" s="224" t="n">
        <f aca="false">SUM(K62:K65)</f>
        <v>53375.371</v>
      </c>
      <c r="AH20" s="224" t="n">
        <f aca="false">SUM(L62:L65)</f>
        <v>20590.2677</v>
      </c>
      <c r="AI20" s="224" t="n">
        <f aca="false">SUM(M62:M65)</f>
        <v>1331.77404</v>
      </c>
      <c r="AJ20" s="224" t="n">
        <f aca="false">SUM(N62:N65)</f>
        <v>22488.8972</v>
      </c>
      <c r="AK20" s="224" t="n">
        <f aca="false">SUM(O62:O65)</f>
        <v>16814.5791</v>
      </c>
      <c r="AL20" s="224" t="n">
        <f aca="false">SUM(P62:P65)</f>
        <v>17438.3322</v>
      </c>
      <c r="AM20" s="224" t="n">
        <f aca="false">SUM(Q62:Q65)</f>
        <v>1917.44764</v>
      </c>
      <c r="AN20" s="224" t="n">
        <f aca="false">SUM(R62:R65)</f>
        <v>21917.0232</v>
      </c>
      <c r="AO20" s="224" t="n">
        <f aca="false">SUM(S62:S65)</f>
        <v>534.35338</v>
      </c>
      <c r="AP20" s="225" t="n">
        <f aca="false">SUM(T62:T65)</f>
        <v>237012.80768</v>
      </c>
    </row>
    <row r="21" customFormat="false" ht="13.5" hidden="false" customHeight="false" outlineLevel="0" collapsed="false">
      <c r="B21" s="228" t="s">
        <v>143</v>
      </c>
      <c r="C21" s="229" t="n">
        <v>11248.309</v>
      </c>
      <c r="D21" s="229" t="n">
        <v>917.68956</v>
      </c>
      <c r="E21" s="229" t="n">
        <v>3537.9824</v>
      </c>
      <c r="F21" s="229" t="n">
        <v>491.11543</v>
      </c>
      <c r="G21" s="229" t="n">
        <v>2219.4633</v>
      </c>
      <c r="H21" s="229" t="n">
        <v>736.76818</v>
      </c>
      <c r="I21" s="229" t="n">
        <v>780.25711</v>
      </c>
      <c r="J21" s="229" t="n">
        <v>193.95709</v>
      </c>
      <c r="K21" s="229" t="n">
        <v>9141.8254</v>
      </c>
      <c r="L21" s="229" t="n">
        <v>4275.3685</v>
      </c>
      <c r="M21" s="229" t="n">
        <v>179.70664</v>
      </c>
      <c r="N21" s="229" t="n">
        <v>4885.999</v>
      </c>
      <c r="O21" s="229" t="n">
        <v>3567.9036</v>
      </c>
      <c r="P21" s="229" t="n">
        <v>2574.2073</v>
      </c>
      <c r="Q21" s="229" t="n">
        <v>816.47181</v>
      </c>
      <c r="R21" s="229" t="n">
        <v>4388.9027</v>
      </c>
      <c r="S21" s="230" t="n">
        <v>103.15607</v>
      </c>
      <c r="T21" s="236" t="n">
        <f aca="false">SUM(C21:S21)</f>
        <v>50059.08309</v>
      </c>
      <c r="U21" s="237" t="n">
        <f aca="false">(T21-T17)/T17</f>
        <v>0.127830049268342</v>
      </c>
      <c r="X21" s="223" t="n">
        <v>2010</v>
      </c>
      <c r="Y21" s="224" t="n">
        <f aca="false">SUM(C66:C69)</f>
        <v>43674.871</v>
      </c>
      <c r="Z21" s="224" t="n">
        <f aca="false">SUM(D66:D69)</f>
        <v>3837.09657</v>
      </c>
      <c r="AA21" s="224" t="n">
        <f aca="false">SUM(E66:E69)</f>
        <v>15281.8161</v>
      </c>
      <c r="AB21" s="224" t="n">
        <f aca="false">SUM(F66:F69)</f>
        <v>2226.08859</v>
      </c>
      <c r="AC21" s="224" t="n">
        <f aca="false">SUM(G66:G69)</f>
        <v>7146.8439</v>
      </c>
      <c r="AD21" s="224" t="n">
        <f aca="false">SUM(H66:H69)</f>
        <v>2933.3565</v>
      </c>
      <c r="AE21" s="224" t="n">
        <f aca="false">SUM(I66:I69)</f>
        <v>4303.5831</v>
      </c>
      <c r="AF21" s="224" t="n">
        <f aca="false">SUM(J66:J69)</f>
        <v>1549.38445</v>
      </c>
      <c r="AG21" s="224" t="n">
        <f aca="false">SUM(K66:K69)</f>
        <v>53950.83</v>
      </c>
      <c r="AH21" s="224" t="n">
        <f aca="false">SUM(L66:L69)</f>
        <v>20434.4946</v>
      </c>
      <c r="AI21" s="224" t="n">
        <f aca="false">SUM(M66:M69)</f>
        <v>1303.01541</v>
      </c>
      <c r="AJ21" s="224" t="n">
        <f aca="false">SUM(N66:N69)</f>
        <v>21769.2867</v>
      </c>
      <c r="AK21" s="224" t="n">
        <f aca="false">SUM(O66:O69)</f>
        <v>17186.866</v>
      </c>
      <c r="AL21" s="224" t="n">
        <f aca="false">SUM(P66:P69)</f>
        <v>16248.8148</v>
      </c>
      <c r="AM21" s="224" t="n">
        <f aca="false">SUM(Q66:Q69)</f>
        <v>2144.51911</v>
      </c>
      <c r="AN21" s="224" t="n">
        <f aca="false">SUM(R66:R69)</f>
        <v>22763.265</v>
      </c>
      <c r="AO21" s="224" t="n">
        <f aca="false">SUM(S66:S69)</f>
        <v>577.26934</v>
      </c>
      <c r="AP21" s="225" t="n">
        <f aca="false">SUM(T66:T69)</f>
        <v>237331.40117</v>
      </c>
    </row>
    <row r="22" customFormat="false" ht="12.75" hidden="false" customHeight="false" outlineLevel="0" collapsed="false">
      <c r="B22" s="231" t="s">
        <v>144</v>
      </c>
      <c r="C22" s="232" t="n">
        <v>11960.928</v>
      </c>
      <c r="D22" s="232" t="n">
        <v>996.04066</v>
      </c>
      <c r="E22" s="232" t="n">
        <v>3919.6419</v>
      </c>
      <c r="F22" s="232" t="n">
        <v>388.16642</v>
      </c>
      <c r="G22" s="232" t="n">
        <v>2105.7047</v>
      </c>
      <c r="H22" s="232" t="n">
        <v>771.25191</v>
      </c>
      <c r="I22" s="232" t="n">
        <v>790.81381</v>
      </c>
      <c r="J22" s="232" t="n">
        <v>235.07528</v>
      </c>
      <c r="K22" s="232" t="n">
        <v>9606.4892</v>
      </c>
      <c r="L22" s="232" t="n">
        <v>3473.7842</v>
      </c>
      <c r="M22" s="232" t="n">
        <v>138.82902</v>
      </c>
      <c r="N22" s="232" t="n">
        <v>4317.1738</v>
      </c>
      <c r="O22" s="232" t="n">
        <v>3614.4174</v>
      </c>
      <c r="P22" s="232" t="n">
        <v>2280.8234</v>
      </c>
      <c r="Q22" s="232" t="n">
        <v>415.64695</v>
      </c>
      <c r="R22" s="232" t="n">
        <v>4128.8566</v>
      </c>
      <c r="S22" s="233" t="n">
        <v>96.460611</v>
      </c>
      <c r="T22" s="234" t="n">
        <f aca="false">SUM(C22:S22)</f>
        <v>49240.103861</v>
      </c>
      <c r="U22" s="235" t="n">
        <f aca="false">(T22-T18)/T18</f>
        <v>0.0471383124819384</v>
      </c>
      <c r="X22" s="223" t="str">
        <f aca="false">EXPT_TN!$P22</f>
        <v>2011</v>
      </c>
      <c r="Y22" s="224" t="n">
        <f aca="false">SUM(C70:C73)</f>
        <v>47436.193</v>
      </c>
      <c r="Z22" s="224" t="n">
        <f aca="false">SUM(D70:D73)</f>
        <v>4486.48869</v>
      </c>
      <c r="AA22" s="224" t="n">
        <f aca="false">SUM(E70:E73)</f>
        <v>13953.4771</v>
      </c>
      <c r="AB22" s="224" t="n">
        <f aca="false">SUM(F70:F73)</f>
        <v>1986.43028</v>
      </c>
      <c r="AC22" s="224" t="n">
        <f aca="false">SUM(G70:G73)</f>
        <v>6283.0733</v>
      </c>
      <c r="AD22" s="224" t="n">
        <f aca="false">SUM(H70:H73)</f>
        <v>2489.47505</v>
      </c>
      <c r="AE22" s="224" t="n">
        <f aca="false">SUM(I70:I73)</f>
        <v>4138.25071</v>
      </c>
      <c r="AF22" s="224" t="n">
        <f aca="false">SUM(J70:J73)</f>
        <v>1634.67776</v>
      </c>
      <c r="AG22" s="224" t="n">
        <f aca="false">SUM(K70:K73)</f>
        <v>46706.519</v>
      </c>
      <c r="AH22" s="224" t="n">
        <f aca="false">SUM(L70:L73)</f>
        <v>18215.8672</v>
      </c>
      <c r="AI22" s="224" t="n">
        <f aca="false">SUM(M70:M73)</f>
        <v>1329.47435</v>
      </c>
      <c r="AJ22" s="224" t="n">
        <f aca="false">SUM(N70:N73)</f>
        <v>22253.9831</v>
      </c>
      <c r="AK22" s="224" t="n">
        <f aca="false">SUM(O70:O73)</f>
        <v>15510.1681</v>
      </c>
      <c r="AL22" s="224" t="n">
        <f aca="false">SUM(P70:P73)</f>
        <v>17886.6161</v>
      </c>
      <c r="AM22" s="224" t="n">
        <f aca="false">SUM(Q70:Q73)</f>
        <v>2393.81654</v>
      </c>
      <c r="AN22" s="224" t="n">
        <f aca="false">SUM(R70:R73)</f>
        <v>20260.691</v>
      </c>
      <c r="AO22" s="224" t="n">
        <f aca="false">SUM(S70:S73)</f>
        <v>685.74193</v>
      </c>
      <c r="AP22" s="225" t="n">
        <f aca="false">SUM(T70:T73)</f>
        <v>227650.94321</v>
      </c>
    </row>
    <row r="23" customFormat="false" ht="12.75" hidden="false" customHeight="false" outlineLevel="0" collapsed="false">
      <c r="B23" s="223" t="s">
        <v>146</v>
      </c>
      <c r="C23" s="224" t="n">
        <v>11874.498</v>
      </c>
      <c r="D23" s="224" t="n">
        <v>831.56445</v>
      </c>
      <c r="E23" s="224" t="n">
        <v>4067.2228</v>
      </c>
      <c r="F23" s="224" t="n">
        <v>370.40439</v>
      </c>
      <c r="G23" s="224" t="n">
        <v>2093.247</v>
      </c>
      <c r="H23" s="224" t="n">
        <v>696.95138</v>
      </c>
      <c r="I23" s="224" t="n">
        <v>817.22604</v>
      </c>
      <c r="J23" s="224" t="n">
        <v>227.56435</v>
      </c>
      <c r="K23" s="224" t="n">
        <v>9781.2469</v>
      </c>
      <c r="L23" s="224" t="n">
        <v>4165.5242</v>
      </c>
      <c r="M23" s="224" t="n">
        <v>257.59419</v>
      </c>
      <c r="N23" s="224" t="n">
        <v>4784.1113</v>
      </c>
      <c r="O23" s="224" t="n">
        <v>3464.6322</v>
      </c>
      <c r="P23" s="224" t="n">
        <v>2349.3056</v>
      </c>
      <c r="Q23" s="224" t="n">
        <v>423.39224</v>
      </c>
      <c r="R23" s="224" t="n">
        <v>4883.1227</v>
      </c>
      <c r="S23" s="226" t="n">
        <v>97.369043</v>
      </c>
      <c r="T23" s="221" t="n">
        <f aca="false">SUM(C23:S23)</f>
        <v>51184.976783</v>
      </c>
      <c r="U23" s="227" t="n">
        <f aca="false">(T23-T19)/T19</f>
        <v>0.0655647143123028</v>
      </c>
      <c r="X23" s="223" t="str">
        <f aca="false">EXPT_VL!$P23</f>
        <v>2012</v>
      </c>
      <c r="Y23" s="224" t="n">
        <f aca="false">SUM(C74:C77)</f>
        <v>49957.157</v>
      </c>
      <c r="Z23" s="224" t="n">
        <f aca="false">SUM(D74:D77)</f>
        <v>4465.1766</v>
      </c>
      <c r="AA23" s="224" t="n">
        <f aca="false">SUM(E74:E77)</f>
        <v>16274.9141</v>
      </c>
      <c r="AB23" s="224" t="n">
        <f aca="false">SUM(F74:F77)</f>
        <v>2006.56861</v>
      </c>
      <c r="AC23" s="224" t="n">
        <f aca="false">SUM(G74:G77)</f>
        <v>6033.8294</v>
      </c>
      <c r="AD23" s="224" t="n">
        <f aca="false">SUM(H74:H77)</f>
        <v>2460.63254</v>
      </c>
      <c r="AE23" s="224" t="n">
        <f aca="false">SUM(I74:I77)</f>
        <v>4194.71594</v>
      </c>
      <c r="AF23" s="224" t="n">
        <f aca="false">SUM(J74:J77)</f>
        <v>1860.27235</v>
      </c>
      <c r="AG23" s="224" t="n">
        <f aca="false">SUM(K74:K77)</f>
        <v>45946.136</v>
      </c>
      <c r="AH23" s="224" t="n">
        <f aca="false">SUM(L74:L77)</f>
        <v>17207.9739</v>
      </c>
      <c r="AI23" s="224" t="n">
        <f aca="false">SUM(M74:M77)</f>
        <v>1253.23999</v>
      </c>
      <c r="AJ23" s="224" t="n">
        <f aca="false">SUM(N74:N77)</f>
        <v>24257.9033</v>
      </c>
      <c r="AK23" s="224" t="n">
        <f aca="false">SUM(O74:O77)</f>
        <v>17012.2112</v>
      </c>
      <c r="AL23" s="224" t="n">
        <f aca="false">SUM(P74:P77)</f>
        <v>21603.4686</v>
      </c>
      <c r="AM23" s="224" t="n">
        <f aca="false">SUM(Q74:Q77)</f>
        <v>2198.10347</v>
      </c>
      <c r="AN23" s="224" t="n">
        <f aca="false">SUM(R74:R77)</f>
        <v>17624.9483</v>
      </c>
      <c r="AO23" s="224" t="n">
        <f aca="false">SUM(S74:S77)</f>
        <v>584.28918</v>
      </c>
      <c r="AP23" s="225" t="n">
        <f aca="false">SUM(T74:T77)</f>
        <v>234941.54048</v>
      </c>
    </row>
    <row r="24" customFormat="false" ht="12.75" hidden="false" customHeight="false" outlineLevel="0" collapsed="false">
      <c r="B24" s="223" t="s">
        <v>148</v>
      </c>
      <c r="C24" s="224" t="n">
        <v>12613.983</v>
      </c>
      <c r="D24" s="224" t="n">
        <v>852.66546</v>
      </c>
      <c r="E24" s="224" t="n">
        <v>4576.0693</v>
      </c>
      <c r="F24" s="224" t="n">
        <v>424.56008</v>
      </c>
      <c r="G24" s="224" t="n">
        <v>2239.7769</v>
      </c>
      <c r="H24" s="224" t="n">
        <v>798.05912</v>
      </c>
      <c r="I24" s="224" t="n">
        <v>856.17497</v>
      </c>
      <c r="J24" s="224" t="n">
        <v>240.06779</v>
      </c>
      <c r="K24" s="224" t="n">
        <v>9833.2323</v>
      </c>
      <c r="L24" s="224" t="n">
        <v>3949.9689</v>
      </c>
      <c r="M24" s="224" t="n">
        <v>203.4122</v>
      </c>
      <c r="N24" s="224" t="n">
        <v>4322.6936</v>
      </c>
      <c r="O24" s="224" t="n">
        <v>3355.3682</v>
      </c>
      <c r="P24" s="224" t="n">
        <v>2362.782</v>
      </c>
      <c r="Q24" s="224" t="n">
        <v>426.75312</v>
      </c>
      <c r="R24" s="224" t="n">
        <v>4741.5147</v>
      </c>
      <c r="S24" s="226" t="n">
        <v>86.524836</v>
      </c>
      <c r="T24" s="221" t="n">
        <f aca="false">SUM(C24:S24)</f>
        <v>51883.606476</v>
      </c>
      <c r="U24" s="227" t="n">
        <f aca="false">(T24-T20)/T20</f>
        <v>0.108426196668542</v>
      </c>
      <c r="X24" s="223" t="n">
        <f aca="false">EXPT_VL!$P24</f>
        <v>2013</v>
      </c>
      <c r="Y24" s="224" t="n">
        <f aca="false">SUM(C78:C81)</f>
        <v>48702.843</v>
      </c>
      <c r="Z24" s="224" t="n">
        <f aca="false">SUM(D78:D81)</f>
        <v>4455.14031</v>
      </c>
      <c r="AA24" s="224" t="n">
        <f aca="false">SUM(E78:E81)</f>
        <v>15606.9847</v>
      </c>
      <c r="AB24" s="224" t="n">
        <f aca="false">SUM(F78:F81)</f>
        <v>1240.5889</v>
      </c>
      <c r="AC24" s="224" t="n">
        <f aca="false">SUM(G78:G81)</f>
        <v>5107.83641</v>
      </c>
      <c r="AD24" s="224" t="n">
        <f aca="false">SUM(H78:H81)</f>
        <v>2650.37277</v>
      </c>
      <c r="AE24" s="224" t="n">
        <f aca="false">SUM(I78:I81)</f>
        <v>3828.24025</v>
      </c>
      <c r="AF24" s="224" t="n">
        <f aca="false">SUM(J78:J81)</f>
        <v>1743.39067</v>
      </c>
      <c r="AG24" s="224" t="n">
        <f aca="false">SUM(K78:K81)</f>
        <v>43122.374</v>
      </c>
      <c r="AH24" s="224" t="n">
        <f aca="false">SUM(L78:L81)</f>
        <v>18351.0961</v>
      </c>
      <c r="AI24" s="224" t="n">
        <f aca="false">SUM(M78:M81)</f>
        <v>1481.27445</v>
      </c>
      <c r="AJ24" s="224" t="n">
        <f aca="false">SUM(N78:N81)</f>
        <v>22300.9015</v>
      </c>
      <c r="AK24" s="224" t="n">
        <f aca="false">SUM(O78:O81)</f>
        <v>15642.6276</v>
      </c>
      <c r="AL24" s="224" t="n">
        <f aca="false">SUM(P78:P81)</f>
        <v>21016.2799</v>
      </c>
      <c r="AM24" s="224" t="n">
        <f aca="false">SUM(Q78:Q81)</f>
        <v>2092.01009</v>
      </c>
      <c r="AN24" s="224" t="n">
        <f aca="false">SUM(R78:R81)</f>
        <v>19162.3431</v>
      </c>
      <c r="AO24" s="224" t="n">
        <f aca="false">SUM(S78:S81)</f>
        <v>558.44415</v>
      </c>
      <c r="AP24" s="225" t="n">
        <f aca="false">SUM(T78:T81)</f>
        <v>227062.7479</v>
      </c>
    </row>
    <row r="25" customFormat="false" ht="13.5" hidden="false" customHeight="false" outlineLevel="0" collapsed="false">
      <c r="B25" s="228" t="s">
        <v>149</v>
      </c>
      <c r="C25" s="229" t="n">
        <v>11671.345</v>
      </c>
      <c r="D25" s="229" t="n">
        <v>926.48606</v>
      </c>
      <c r="E25" s="229" t="n">
        <v>4085.1314</v>
      </c>
      <c r="F25" s="229" t="n">
        <v>377.63142</v>
      </c>
      <c r="G25" s="229" t="n">
        <v>2103.8528</v>
      </c>
      <c r="H25" s="229" t="n">
        <v>617.93673</v>
      </c>
      <c r="I25" s="229" t="n">
        <v>925.66798</v>
      </c>
      <c r="J25" s="229" t="n">
        <v>278.53577</v>
      </c>
      <c r="K25" s="229" t="n">
        <v>10679.94</v>
      </c>
      <c r="L25" s="229" t="n">
        <v>4133.6621</v>
      </c>
      <c r="M25" s="229" t="n">
        <v>221.08418</v>
      </c>
      <c r="N25" s="229" t="n">
        <v>4596.0695</v>
      </c>
      <c r="O25" s="229" t="n">
        <v>3556.3154</v>
      </c>
      <c r="P25" s="229" t="n">
        <v>2043.6541</v>
      </c>
      <c r="Q25" s="229" t="n">
        <v>483.73345</v>
      </c>
      <c r="R25" s="229" t="n">
        <v>4735.4878</v>
      </c>
      <c r="S25" s="230" t="n">
        <v>101.0788</v>
      </c>
      <c r="T25" s="236" t="n">
        <f aca="false">SUM(C25:S25)</f>
        <v>51537.61249</v>
      </c>
      <c r="U25" s="237" t="n">
        <f aca="false">(T25-T21)/T21</f>
        <v>0.0295356868071633</v>
      </c>
      <c r="X25" s="223" t="n">
        <f aca="false">EXPT_VL!$P25</f>
        <v>2014</v>
      </c>
      <c r="Y25" s="224" t="n">
        <f aca="false">SUM(C82:C85)</f>
        <v>49500.428</v>
      </c>
      <c r="Z25" s="224" t="n">
        <f aca="false">SUM(D82:D85)</f>
        <v>4371.33878</v>
      </c>
      <c r="AA25" s="224" t="n">
        <f aca="false">SUM(E82:E85)</f>
        <v>15989.9026</v>
      </c>
      <c r="AB25" s="224" t="n">
        <f aca="false">SUM(F82:F85)</f>
        <v>1606.618</v>
      </c>
      <c r="AC25" s="224" t="n">
        <f aca="false">SUM(G82:G85)</f>
        <v>3847.37243</v>
      </c>
      <c r="AD25" s="224" t="n">
        <f aca="false">SUM(H82:H85)</f>
        <v>2891.40581</v>
      </c>
      <c r="AE25" s="224" t="n">
        <f aca="false">SUM(I82:I85)</f>
        <v>4291.1882</v>
      </c>
      <c r="AF25" s="224" t="n">
        <f aca="false">SUM(J82:J85)</f>
        <v>1866.47035</v>
      </c>
      <c r="AG25" s="224" t="n">
        <f aca="false">SUM(K82:K85)</f>
        <v>49360.763</v>
      </c>
      <c r="AH25" s="224" t="n">
        <f aca="false">SUM(L82:L85)</f>
        <v>18040.8776</v>
      </c>
      <c r="AI25" s="224" t="n">
        <f aca="false">SUM(M82:M85)</f>
        <v>1251.47097</v>
      </c>
      <c r="AJ25" s="224" t="n">
        <f aca="false">SUM(N82:N85)</f>
        <v>21109.0632</v>
      </c>
      <c r="AK25" s="224" t="n">
        <f aca="false">SUM(O82:O85)</f>
        <v>15828.9062</v>
      </c>
      <c r="AL25" s="224" t="n">
        <f aca="false">SUM(P82:P85)</f>
        <v>22377.6388</v>
      </c>
      <c r="AM25" s="224" t="n">
        <f aca="false">SUM(Q82:Q85)</f>
        <v>2043.64818</v>
      </c>
      <c r="AN25" s="224" t="n">
        <f aca="false">SUM(R82:R85)</f>
        <v>22077.8972</v>
      </c>
      <c r="AO25" s="224" t="n">
        <f aca="false">SUM(S82:S85)</f>
        <v>596.41204</v>
      </c>
      <c r="AP25" s="225" t="n">
        <f aca="false">SUM(T82:T85)</f>
        <v>237051.40136</v>
      </c>
    </row>
    <row r="26" customFormat="false" ht="12.75" hidden="false" customHeight="false" outlineLevel="0" collapsed="false">
      <c r="B26" s="231" t="s">
        <v>150</v>
      </c>
      <c r="C26" s="232" t="n">
        <v>12520.732</v>
      </c>
      <c r="D26" s="232" t="n">
        <v>952.53095</v>
      </c>
      <c r="E26" s="232" t="n">
        <v>4612.9394</v>
      </c>
      <c r="F26" s="232" t="n">
        <v>442.21775</v>
      </c>
      <c r="G26" s="232" t="n">
        <v>2134.5903</v>
      </c>
      <c r="H26" s="232" t="n">
        <v>809.53539</v>
      </c>
      <c r="I26" s="232" t="n">
        <v>908.46336</v>
      </c>
      <c r="J26" s="232" t="n">
        <v>268.50396</v>
      </c>
      <c r="K26" s="232" t="n">
        <v>11307.737</v>
      </c>
      <c r="L26" s="232" t="n">
        <v>4361.3678</v>
      </c>
      <c r="M26" s="232" t="n">
        <v>215.40028</v>
      </c>
      <c r="N26" s="232" t="n">
        <v>4966.0683</v>
      </c>
      <c r="O26" s="232" t="n">
        <v>3535.1729</v>
      </c>
      <c r="P26" s="232" t="n">
        <v>2743.0004</v>
      </c>
      <c r="Q26" s="232" t="n">
        <v>563.58804</v>
      </c>
      <c r="R26" s="232" t="n">
        <v>5746.3188</v>
      </c>
      <c r="S26" s="233" t="n">
        <v>104.92258</v>
      </c>
      <c r="T26" s="234" t="n">
        <f aca="false">SUM(C26:S26)</f>
        <v>56193.08921</v>
      </c>
      <c r="U26" s="235" t="n">
        <f aca="false">(T26-T22)/T22</f>
        <v>0.141205740926696</v>
      </c>
      <c r="X26" s="223" t="str">
        <f aca="false">EXPT_VL!$P26</f>
        <v>2015</v>
      </c>
      <c r="Y26" s="224" t="n">
        <f aca="false">SUM(C86:C89)</f>
        <v>49379.379</v>
      </c>
      <c r="Z26" s="224" t="n">
        <f aca="false">SUM(D86:D89)</f>
        <v>5272.2627</v>
      </c>
      <c r="AA26" s="224" t="n">
        <f aca="false">SUM(E86:E89)</f>
        <v>16817.7322</v>
      </c>
      <c r="AB26" s="224" t="n">
        <f aca="false">SUM(F86:F89)</f>
        <v>1516.45279</v>
      </c>
      <c r="AC26" s="224" t="n">
        <f aca="false">SUM(G86:G89)</f>
        <v>3379.06237</v>
      </c>
      <c r="AD26" s="224" t="n">
        <f aca="false">SUM(H86:H89)</f>
        <v>4115.14942</v>
      </c>
      <c r="AE26" s="224" t="n">
        <f aca="false">SUM(I86:I89)</f>
        <v>4710.8603</v>
      </c>
      <c r="AF26" s="224" t="n">
        <f aca="false">SUM(J86:J89)</f>
        <v>2030.61268</v>
      </c>
      <c r="AG26" s="224" t="n">
        <f aca="false">SUM(K86:K89)</f>
        <v>50826.065</v>
      </c>
      <c r="AH26" s="224" t="n">
        <f aca="false">SUM(L86:L89)</f>
        <v>20372.0973</v>
      </c>
      <c r="AI26" s="224" t="n">
        <f aca="false">SUM(M86:M89)</f>
        <v>1407.46086</v>
      </c>
      <c r="AJ26" s="224" t="n">
        <f aca="false">SUM(N86:N89)</f>
        <v>21764.8816</v>
      </c>
      <c r="AK26" s="224" t="n">
        <f aca="false">SUM(O86:O89)</f>
        <v>18760.0232</v>
      </c>
      <c r="AL26" s="224" t="n">
        <f aca="false">SUM(P86:P89)</f>
        <v>23066.7496</v>
      </c>
      <c r="AM26" s="224" t="n">
        <f aca="false">SUM(Q86:Q89)</f>
        <v>2263.96837</v>
      </c>
      <c r="AN26" s="224" t="n">
        <f aca="false">SUM(R86:R89)</f>
        <v>24804.2568</v>
      </c>
      <c r="AO26" s="224" t="n">
        <f aca="false">SUM(S86:S89)</f>
        <v>595.40197</v>
      </c>
      <c r="AP26" s="225" t="n">
        <f aca="false">SUM(T86:T89)</f>
        <v>251082.41616</v>
      </c>
    </row>
    <row r="27" customFormat="false" ht="12.75" hidden="false" customHeight="false" outlineLevel="0" collapsed="false">
      <c r="B27" s="223" t="s">
        <v>152</v>
      </c>
      <c r="C27" s="224" t="n">
        <v>11499.904</v>
      </c>
      <c r="D27" s="224" t="n">
        <v>1023.7386</v>
      </c>
      <c r="E27" s="224" t="n">
        <v>4728.357</v>
      </c>
      <c r="F27" s="224" t="n">
        <v>453.00588</v>
      </c>
      <c r="G27" s="224" t="n">
        <v>2132.3756</v>
      </c>
      <c r="H27" s="224" t="n">
        <v>645.13088</v>
      </c>
      <c r="I27" s="224" t="n">
        <v>900.00109</v>
      </c>
      <c r="J27" s="224" t="n">
        <v>265.25192</v>
      </c>
      <c r="K27" s="224" t="n">
        <v>11184.358</v>
      </c>
      <c r="L27" s="224" t="n">
        <v>4439.9502</v>
      </c>
      <c r="M27" s="224" t="n">
        <v>237.06001</v>
      </c>
      <c r="N27" s="224" t="n">
        <v>5148.5473</v>
      </c>
      <c r="O27" s="224" t="n">
        <v>3984.9466</v>
      </c>
      <c r="P27" s="224" t="n">
        <v>3886.3005</v>
      </c>
      <c r="Q27" s="224" t="n">
        <v>518.50539</v>
      </c>
      <c r="R27" s="224" t="n">
        <v>5919.88</v>
      </c>
      <c r="S27" s="226" t="n">
        <v>111.94811</v>
      </c>
      <c r="T27" s="221" t="n">
        <f aca="false">SUM(C27:S27)</f>
        <v>57079.26108</v>
      </c>
      <c r="U27" s="227" t="n">
        <f aca="false">(T27-T23)/T23</f>
        <v>0.115156529658868</v>
      </c>
      <c r="X27" s="223" t="str">
        <f aca="false">EXPT_VL!$P27</f>
        <v>2016</v>
      </c>
      <c r="Y27" s="224" t="n">
        <f aca="false">SUM(C90:C93)</f>
        <v>50730.677</v>
      </c>
      <c r="Z27" s="224" t="n">
        <f aca="false">SUM(D90:D93)</f>
        <v>5665.1102</v>
      </c>
      <c r="AA27" s="224" t="n">
        <f aca="false">SUM(E90:E93)</f>
        <v>14663.4477</v>
      </c>
      <c r="AB27" s="224" t="n">
        <f aca="false">SUM(F90:F93)</f>
        <v>1818.90058</v>
      </c>
      <c r="AC27" s="224" t="n">
        <f aca="false">SUM(G90:G93)</f>
        <v>3921.20717</v>
      </c>
      <c r="AD27" s="224" t="n">
        <f aca="false">SUM(H90:H93)</f>
        <v>2748.35668</v>
      </c>
      <c r="AE27" s="224" t="n">
        <f aca="false">SUM(I90:I93)</f>
        <v>4795.1864</v>
      </c>
      <c r="AF27" s="224" t="n">
        <f aca="false">SUM(J90:J93)</f>
        <v>2157.86373</v>
      </c>
      <c r="AG27" s="224" t="n">
        <f aca="false">SUM(K90:K93)</f>
        <v>49955.873</v>
      </c>
      <c r="AH27" s="224" t="n">
        <f aca="false">SUM(L90:L93)</f>
        <v>20725.5313</v>
      </c>
      <c r="AI27" s="224" t="n">
        <f aca="false">SUM(M90:M93)</f>
        <v>1578.68866</v>
      </c>
      <c r="AJ27" s="224" t="n">
        <f aca="false">SUM(N90:N93)</f>
        <v>21176.3422</v>
      </c>
      <c r="AK27" s="224" t="n">
        <f aca="false">SUM(O90:O93)</f>
        <v>18024.4629</v>
      </c>
      <c r="AL27" s="224" t="n">
        <f aca="false">SUM(P90:P93)</f>
        <v>22884.2013</v>
      </c>
      <c r="AM27" s="224" t="n">
        <f aca="false">SUM(Q90:Q93)</f>
        <v>2371.74037</v>
      </c>
      <c r="AN27" s="224" t="n">
        <f aca="false">SUM(R90:R93)</f>
        <v>21230.626</v>
      </c>
      <c r="AO27" s="224" t="n">
        <f aca="false">SUM(S90:S93)</f>
        <v>610.86</v>
      </c>
      <c r="AP27" s="225" t="n">
        <f aca="false">SUM(T90:T93)</f>
        <v>245059.07519</v>
      </c>
    </row>
    <row r="28" customFormat="false" ht="12.75" hidden="false" customHeight="false" outlineLevel="0" collapsed="false">
      <c r="B28" s="223" t="s">
        <v>154</v>
      </c>
      <c r="C28" s="224" t="n">
        <v>11155.156</v>
      </c>
      <c r="D28" s="224" t="n">
        <v>914.28404</v>
      </c>
      <c r="E28" s="224" t="n">
        <v>4776.3067</v>
      </c>
      <c r="F28" s="224" t="n">
        <v>445.6737</v>
      </c>
      <c r="G28" s="224" t="n">
        <v>2649.0794</v>
      </c>
      <c r="H28" s="224" t="n">
        <v>657.01854</v>
      </c>
      <c r="I28" s="224" t="n">
        <v>896.34562</v>
      </c>
      <c r="J28" s="224" t="n">
        <v>282.49369</v>
      </c>
      <c r="K28" s="224" t="n">
        <v>10083.596</v>
      </c>
      <c r="L28" s="224" t="n">
        <v>3904.7952</v>
      </c>
      <c r="M28" s="224" t="n">
        <v>167.34762</v>
      </c>
      <c r="N28" s="224" t="n">
        <v>4968.7433</v>
      </c>
      <c r="O28" s="224" t="n">
        <v>3620.7626</v>
      </c>
      <c r="P28" s="224" t="n">
        <v>3897.2615</v>
      </c>
      <c r="Q28" s="224" t="n">
        <v>498.70589</v>
      </c>
      <c r="R28" s="224" t="n">
        <v>5102.0271</v>
      </c>
      <c r="S28" s="226" t="n">
        <v>107.77888</v>
      </c>
      <c r="T28" s="221" t="n">
        <f aca="false">SUM(C28:S28)</f>
        <v>54127.37578</v>
      </c>
      <c r="U28" s="227" t="n">
        <f aca="false">(T28-T24)/T24</f>
        <v>0.0432462092826548</v>
      </c>
    </row>
    <row r="29" customFormat="false" ht="13.5" hidden="false" customHeight="false" outlineLevel="0" collapsed="false">
      <c r="B29" s="228" t="s">
        <v>155</v>
      </c>
      <c r="C29" s="229" t="n">
        <v>11020.776</v>
      </c>
      <c r="D29" s="229" t="n">
        <v>986.13224</v>
      </c>
      <c r="E29" s="229" t="n">
        <v>4157.1711</v>
      </c>
      <c r="F29" s="229" t="n">
        <v>423.1129</v>
      </c>
      <c r="G29" s="229" t="n">
        <v>2124.537</v>
      </c>
      <c r="H29" s="229" t="n">
        <v>797.49502</v>
      </c>
      <c r="I29" s="229" t="n">
        <v>884.74706</v>
      </c>
      <c r="J29" s="229" t="n">
        <v>282.87299</v>
      </c>
      <c r="K29" s="229" t="n">
        <v>10780.463</v>
      </c>
      <c r="L29" s="229" t="n">
        <v>4314.9704</v>
      </c>
      <c r="M29" s="229" t="n">
        <v>197.28176</v>
      </c>
      <c r="N29" s="229" t="n">
        <v>5112.0693</v>
      </c>
      <c r="O29" s="229" t="n">
        <v>3579.7627</v>
      </c>
      <c r="P29" s="229" t="n">
        <v>4038.1638</v>
      </c>
      <c r="Q29" s="229" t="n">
        <v>591.32262</v>
      </c>
      <c r="R29" s="229" t="n">
        <v>5871.333</v>
      </c>
      <c r="S29" s="230" t="n">
        <v>108.64377</v>
      </c>
      <c r="T29" s="236" t="n">
        <f aca="false">SUM(C29:S29)</f>
        <v>55270.85466</v>
      </c>
      <c r="U29" s="237" t="n">
        <f aca="false">(T29-T25)/T25</f>
        <v>0.0724372354408998</v>
      </c>
      <c r="X29" s="223" t="str">
        <f aca="false">EXPT_VL!$P29</f>
        <v>2017</v>
      </c>
      <c r="Y29" s="224" t="n">
        <f aca="false">SUM(C96:C99)</f>
        <v>53209.684</v>
      </c>
      <c r="Z29" s="224" t="n">
        <f aca="false">SUM(D96:D99)</f>
        <v>5673.5295</v>
      </c>
      <c r="AA29" s="224" t="n">
        <f aca="false">SUM(E96:E99)</f>
        <v>16268.8232</v>
      </c>
      <c r="AB29" s="224" t="n">
        <f aca="false">SUM(F96:F99)</f>
        <v>1837.43228</v>
      </c>
      <c r="AC29" s="224" t="n">
        <f aca="false">SUM(G96:G99)</f>
        <v>4699.9776</v>
      </c>
      <c r="AD29" s="224" t="n">
        <f aca="false">SUM(H96:H99)</f>
        <v>2847.85908</v>
      </c>
      <c r="AE29" s="224" t="n">
        <f aca="false">SUM(I96:I99)</f>
        <v>4855.4714</v>
      </c>
      <c r="AF29" s="224" t="n">
        <f aca="false">SUM(J96:J99)</f>
        <v>2285.01541</v>
      </c>
      <c r="AG29" s="224" t="n">
        <f aca="false">SUM(K96:K99)</f>
        <v>52239.198</v>
      </c>
      <c r="AH29" s="224" t="n">
        <f aca="false">SUM(L96:L99)</f>
        <v>22113.1855</v>
      </c>
      <c r="AI29" s="224" t="n">
        <f aca="false">SUM(M96:M99)</f>
        <v>1683.31721</v>
      </c>
      <c r="AJ29" s="224" t="n">
        <f aca="false">SUM(N96:N99)</f>
        <v>23326.3347</v>
      </c>
      <c r="AK29" s="224" t="n">
        <f aca="false">SUM(O96:O99)</f>
        <v>15740.9583</v>
      </c>
      <c r="AL29" s="224" t="n">
        <f aca="false">SUM(P96:P99)</f>
        <v>22869.8271</v>
      </c>
      <c r="AM29" s="224" t="n">
        <f aca="false">SUM(Q96:Q99)</f>
        <v>2479.85908</v>
      </c>
      <c r="AN29" s="224" t="n">
        <f aca="false">SUM(R96:R99)</f>
        <v>24868.4905</v>
      </c>
      <c r="AO29" s="224" t="n">
        <f aca="false">SUM(S96:S99)</f>
        <v>582.20729</v>
      </c>
      <c r="AP29" s="225" t="n">
        <f aca="false">SUM(T96:T99)</f>
        <v>257581.17015</v>
      </c>
    </row>
    <row r="30" customFormat="false" ht="12.75" hidden="false" customHeight="false" outlineLevel="0" collapsed="false">
      <c r="B30" s="231" t="s">
        <v>158</v>
      </c>
      <c r="C30" s="232" t="n">
        <v>11193.051</v>
      </c>
      <c r="D30" s="232" t="n">
        <v>980.60046</v>
      </c>
      <c r="E30" s="232" t="n">
        <v>4815.9843</v>
      </c>
      <c r="F30" s="232" t="n">
        <v>680.3508</v>
      </c>
      <c r="G30" s="232" t="n">
        <v>2680.6339</v>
      </c>
      <c r="H30" s="232" t="n">
        <v>782.28195</v>
      </c>
      <c r="I30" s="232" t="n">
        <v>948.16794</v>
      </c>
      <c r="J30" s="232" t="n">
        <v>232.87121</v>
      </c>
      <c r="K30" s="232" t="n">
        <v>11090.381</v>
      </c>
      <c r="L30" s="232" t="n">
        <v>4258.9764</v>
      </c>
      <c r="M30" s="232" t="n">
        <v>224.20447</v>
      </c>
      <c r="N30" s="232" t="n">
        <v>4921.1894</v>
      </c>
      <c r="O30" s="232" t="n">
        <v>3694.4049</v>
      </c>
      <c r="P30" s="232" t="n">
        <v>3965.0664</v>
      </c>
      <c r="Q30" s="232" t="n">
        <v>521.35416</v>
      </c>
      <c r="R30" s="232" t="n">
        <v>5155.8982</v>
      </c>
      <c r="S30" s="233" t="n">
        <v>116.57804</v>
      </c>
      <c r="T30" s="234" t="n">
        <f aca="false">SUM(C30:S30)</f>
        <v>56261.99453</v>
      </c>
      <c r="U30" s="235" t="n">
        <f aca="false">(T30-T26)/T26</f>
        <v>0.00122622409568026</v>
      </c>
      <c r="X30" s="223" t="str">
        <f aca="false">EXPT_VL!$P30</f>
        <v>2018</v>
      </c>
      <c r="Y30" s="224" t="n">
        <f aca="false">SUM(C100:C103)</f>
        <v>54846.168</v>
      </c>
      <c r="Z30" s="224" t="n">
        <f aca="false">SUM(D100:D103)</f>
        <v>5644.3498</v>
      </c>
      <c r="AA30" s="224" t="n">
        <f aca="false">SUM(E100:E103)</f>
        <v>16381.1059</v>
      </c>
      <c r="AB30" s="224" t="n">
        <f aca="false">SUM(F100:F103)</f>
        <v>1631.74193</v>
      </c>
      <c r="AC30" s="224" t="n">
        <f aca="false">SUM(G100:G103)</f>
        <v>4220.39343</v>
      </c>
      <c r="AD30" s="224" t="n">
        <f aca="false">SUM(H100:H103)</f>
        <v>2706.51629</v>
      </c>
      <c r="AE30" s="224" t="n">
        <f aca="false">SUM(I100:I103)</f>
        <v>5101.7579</v>
      </c>
      <c r="AF30" s="224" t="n">
        <f aca="false">SUM(J100:J103)</f>
        <v>2590.47307</v>
      </c>
      <c r="AG30" s="224" t="n">
        <f aca="false">SUM(K100:K103)</f>
        <v>55093.263</v>
      </c>
      <c r="AH30" s="224" t="n">
        <f aca="false">SUM(L100:L103)</f>
        <v>24419.593</v>
      </c>
      <c r="AI30" s="224" t="n">
        <f aca="false">SUM(M100:M103)</f>
        <v>1692.66519</v>
      </c>
      <c r="AJ30" s="224" t="n">
        <f aca="false">SUM(N100:N103)</f>
        <v>24375.6341</v>
      </c>
      <c r="AK30" s="224" t="n">
        <f aca="false">SUM(O100:O103)</f>
        <v>16679.6803</v>
      </c>
      <c r="AL30" s="224" t="n">
        <f aca="false">SUM(P100:P103)</f>
        <v>22229.4105</v>
      </c>
      <c r="AM30" s="224" t="n">
        <f aca="false">SUM(Q100:Q103)</f>
        <v>2833.95076</v>
      </c>
      <c r="AN30" s="224" t="n">
        <f aca="false">SUM(R100:R103)</f>
        <v>25262.4134</v>
      </c>
      <c r="AO30" s="224" t="n">
        <f aca="false">SUM(S100:S103)</f>
        <v>642.96102</v>
      </c>
      <c r="AP30" s="225" t="n">
        <f aca="false">SUM(T100:T103)</f>
        <v>266352.07759</v>
      </c>
    </row>
    <row r="31" customFormat="false" ht="12.75" hidden="false" customHeight="false" outlineLevel="0" collapsed="false">
      <c r="B31" s="223" t="s">
        <v>160</v>
      </c>
      <c r="C31" s="224" t="n">
        <v>10545.985</v>
      </c>
      <c r="D31" s="224" t="n">
        <v>875.00405</v>
      </c>
      <c r="E31" s="224" t="n">
        <v>3967.3041</v>
      </c>
      <c r="F31" s="224" t="n">
        <v>310.88226</v>
      </c>
      <c r="G31" s="224" t="n">
        <v>2171.0882</v>
      </c>
      <c r="H31" s="224" t="n">
        <v>633.05109</v>
      </c>
      <c r="I31" s="224" t="n">
        <v>889.67053</v>
      </c>
      <c r="J31" s="224" t="n">
        <v>239.06815</v>
      </c>
      <c r="K31" s="224" t="n">
        <v>11295.104</v>
      </c>
      <c r="L31" s="224" t="n">
        <v>5015.2766</v>
      </c>
      <c r="M31" s="224" t="n">
        <v>230.33241</v>
      </c>
      <c r="N31" s="224" t="n">
        <v>4901.6591</v>
      </c>
      <c r="O31" s="224" t="n">
        <v>3693.3969</v>
      </c>
      <c r="P31" s="224" t="n">
        <v>4552.9289</v>
      </c>
      <c r="Q31" s="224" t="n">
        <v>495.15843</v>
      </c>
      <c r="R31" s="224" t="n">
        <v>5353.9573</v>
      </c>
      <c r="S31" s="226" t="n">
        <v>110.96092</v>
      </c>
      <c r="T31" s="221" t="n">
        <f aca="false">SUM(C31:S31)</f>
        <v>55280.82794</v>
      </c>
      <c r="U31" s="227" t="n">
        <f aca="false">(T31-T27)/T27</f>
        <v>-0.0315076457888861</v>
      </c>
    </row>
    <row r="32" customFormat="false" ht="12.75" hidden="false" customHeight="false" outlineLevel="0" collapsed="false">
      <c r="B32" s="223" t="s">
        <v>161</v>
      </c>
      <c r="C32" s="224" t="n">
        <v>10921.316</v>
      </c>
      <c r="D32" s="224" t="n">
        <v>939.71975</v>
      </c>
      <c r="E32" s="224" t="n">
        <v>3898.6688</v>
      </c>
      <c r="F32" s="224" t="n">
        <v>464.30729</v>
      </c>
      <c r="G32" s="224" t="n">
        <v>2722.3064</v>
      </c>
      <c r="H32" s="224" t="n">
        <v>705.75669</v>
      </c>
      <c r="I32" s="224" t="n">
        <v>1000.7609</v>
      </c>
      <c r="J32" s="224" t="n">
        <v>227.14818</v>
      </c>
      <c r="K32" s="224" t="n">
        <v>11198.574</v>
      </c>
      <c r="L32" s="224" t="n">
        <v>4546.9573</v>
      </c>
      <c r="M32" s="224" t="n">
        <v>248.69142</v>
      </c>
      <c r="N32" s="224" t="n">
        <v>4981.6381</v>
      </c>
      <c r="O32" s="224" t="n">
        <v>4182.1159</v>
      </c>
      <c r="P32" s="224" t="n">
        <v>3713.1069</v>
      </c>
      <c r="Q32" s="224" t="n">
        <v>440.99582</v>
      </c>
      <c r="R32" s="224" t="n">
        <v>5413.0526</v>
      </c>
      <c r="S32" s="226" t="n">
        <v>106.39014</v>
      </c>
      <c r="T32" s="221" t="n">
        <f aca="false">SUM(C32:S32)</f>
        <v>55711.50619</v>
      </c>
      <c r="U32" s="227" t="n">
        <f aca="false">(T32-T28)/T28</f>
        <v>0.029266713694724</v>
      </c>
    </row>
    <row r="33" customFormat="false" ht="13.5" hidden="false" customHeight="false" outlineLevel="0" collapsed="false">
      <c r="B33" s="228" t="s">
        <v>162</v>
      </c>
      <c r="C33" s="229" t="n">
        <v>10448.176</v>
      </c>
      <c r="D33" s="229" t="n">
        <v>937.82465</v>
      </c>
      <c r="E33" s="229" t="n">
        <v>4904.5544</v>
      </c>
      <c r="F33" s="229" t="n">
        <v>466.02437</v>
      </c>
      <c r="G33" s="229" t="n">
        <v>2074.8288</v>
      </c>
      <c r="H33" s="229" t="n">
        <v>621.28236</v>
      </c>
      <c r="I33" s="229" t="n">
        <v>955.03506</v>
      </c>
      <c r="J33" s="229" t="n">
        <v>221.81096</v>
      </c>
      <c r="K33" s="229" t="n">
        <v>11642.755</v>
      </c>
      <c r="L33" s="229" t="n">
        <v>4566.3359</v>
      </c>
      <c r="M33" s="229" t="n">
        <v>248.71093</v>
      </c>
      <c r="N33" s="229" t="n">
        <v>5316.4076</v>
      </c>
      <c r="O33" s="229" t="n">
        <v>3884.1321</v>
      </c>
      <c r="P33" s="229" t="n">
        <v>4258.2803</v>
      </c>
      <c r="Q33" s="229" t="n">
        <v>466.89872</v>
      </c>
      <c r="R33" s="229" t="n">
        <v>5439.0511</v>
      </c>
      <c r="S33" s="230" t="n">
        <v>101.55721</v>
      </c>
      <c r="T33" s="236" t="n">
        <f aca="false">SUM(C33:S33)</f>
        <v>56553.66546</v>
      </c>
      <c r="U33" s="237" t="n">
        <f aca="false">(T33-T29)/T29</f>
        <v>0.0232095343538875</v>
      </c>
    </row>
    <row r="34" customFormat="false" ht="12.75" hidden="false" customHeight="false" outlineLevel="0" collapsed="false">
      <c r="B34" s="231" t="s">
        <v>163</v>
      </c>
      <c r="C34" s="232" t="n">
        <v>9391.9175</v>
      </c>
      <c r="D34" s="232" t="n">
        <v>975.34692</v>
      </c>
      <c r="E34" s="232" t="n">
        <v>4745.3409</v>
      </c>
      <c r="F34" s="232" t="n">
        <v>445.77933</v>
      </c>
      <c r="G34" s="232" t="n">
        <v>2203.2338</v>
      </c>
      <c r="H34" s="232" t="n">
        <v>694.48316</v>
      </c>
      <c r="I34" s="232" t="n">
        <v>853.01194</v>
      </c>
      <c r="J34" s="232" t="n">
        <v>236.91705</v>
      </c>
      <c r="K34" s="232" t="n">
        <v>11231.645</v>
      </c>
      <c r="L34" s="232" t="n">
        <v>4707.0286</v>
      </c>
      <c r="M34" s="232" t="n">
        <v>216.83572</v>
      </c>
      <c r="N34" s="232" t="n">
        <v>5050.7</v>
      </c>
      <c r="O34" s="232" t="n">
        <v>5901.0659</v>
      </c>
      <c r="P34" s="232" t="n">
        <v>4425.8023</v>
      </c>
      <c r="Q34" s="232" t="n">
        <v>495.50337</v>
      </c>
      <c r="R34" s="232" t="n">
        <v>5309.3133</v>
      </c>
      <c r="S34" s="233" t="n">
        <v>99.345707</v>
      </c>
      <c r="T34" s="234" t="n">
        <f aca="false">SUM(C34:S34)</f>
        <v>56983.270497</v>
      </c>
      <c r="U34" s="235" t="n">
        <f aca="false">(T34-T30)/T30</f>
        <v>0.012819950181741</v>
      </c>
    </row>
    <row r="35" customFormat="false" ht="12.75" hidden="false" customHeight="false" outlineLevel="0" collapsed="false">
      <c r="B35" s="223" t="s">
        <v>164</v>
      </c>
      <c r="C35" s="224" t="n">
        <v>9803.3187</v>
      </c>
      <c r="D35" s="224" t="n">
        <v>1102.9891</v>
      </c>
      <c r="E35" s="224" t="n">
        <v>4706.3442</v>
      </c>
      <c r="F35" s="224" t="n">
        <v>447.7519</v>
      </c>
      <c r="G35" s="224" t="n">
        <v>2738.5911</v>
      </c>
      <c r="H35" s="224" t="n">
        <v>662.04387</v>
      </c>
      <c r="I35" s="224" t="n">
        <v>883.69459</v>
      </c>
      <c r="J35" s="224" t="n">
        <v>278.58035</v>
      </c>
      <c r="K35" s="224" t="n">
        <v>11581.448</v>
      </c>
      <c r="L35" s="224" t="n">
        <v>4589.0229</v>
      </c>
      <c r="M35" s="224" t="n">
        <v>228.29626</v>
      </c>
      <c r="N35" s="224" t="n">
        <v>5202.9478</v>
      </c>
      <c r="O35" s="224" t="n">
        <v>6275.8098</v>
      </c>
      <c r="P35" s="224" t="n">
        <v>4553.5417</v>
      </c>
      <c r="Q35" s="224" t="n">
        <v>581.72171</v>
      </c>
      <c r="R35" s="224" t="n">
        <v>5577.3229</v>
      </c>
      <c r="S35" s="226" t="n">
        <v>100.54256</v>
      </c>
      <c r="T35" s="221" t="n">
        <f aca="false">SUM(C35:S35)</f>
        <v>59313.96744</v>
      </c>
      <c r="U35" s="227" t="n">
        <f aca="false">(T35-T31)/T31</f>
        <v>0.0729572918910954</v>
      </c>
    </row>
    <row r="36" customFormat="false" ht="12.75" hidden="false" customHeight="false" outlineLevel="0" collapsed="false">
      <c r="B36" s="223" t="s">
        <v>165</v>
      </c>
      <c r="C36" s="224" t="n">
        <v>9003.3487</v>
      </c>
      <c r="D36" s="224" t="n">
        <v>1003.2318</v>
      </c>
      <c r="E36" s="224" t="n">
        <v>4730.8814</v>
      </c>
      <c r="F36" s="224" t="n">
        <v>515.18624</v>
      </c>
      <c r="G36" s="224" t="n">
        <v>2144.5011</v>
      </c>
      <c r="H36" s="224" t="n">
        <v>588.60168</v>
      </c>
      <c r="I36" s="224" t="n">
        <v>949.33205</v>
      </c>
      <c r="J36" s="224" t="n">
        <v>256.06207</v>
      </c>
      <c r="K36" s="224" t="n">
        <v>11885.014</v>
      </c>
      <c r="L36" s="224" t="n">
        <v>4853.9294</v>
      </c>
      <c r="M36" s="224" t="n">
        <v>213.9692</v>
      </c>
      <c r="N36" s="224" t="n">
        <v>5168.3498</v>
      </c>
      <c r="O36" s="224" t="n">
        <v>6071.2568</v>
      </c>
      <c r="P36" s="224" t="n">
        <v>4829.6852</v>
      </c>
      <c r="Q36" s="224" t="n">
        <v>577.82437</v>
      </c>
      <c r="R36" s="224" t="n">
        <v>5319.6095</v>
      </c>
      <c r="S36" s="226" t="n">
        <v>100.37317</v>
      </c>
      <c r="T36" s="221" t="n">
        <f aca="false">SUM(C36:S36)</f>
        <v>58211.15648</v>
      </c>
      <c r="U36" s="227" t="n">
        <f aca="false">(T36-T32)/T32</f>
        <v>0.0448677564285398</v>
      </c>
    </row>
    <row r="37" customFormat="false" ht="13.5" hidden="false" customHeight="false" outlineLevel="0" collapsed="false">
      <c r="B37" s="228" t="s">
        <v>166</v>
      </c>
      <c r="C37" s="229" t="n">
        <v>10143.563</v>
      </c>
      <c r="D37" s="229" t="n">
        <v>1216.9963</v>
      </c>
      <c r="E37" s="229" t="n">
        <v>4644.8172</v>
      </c>
      <c r="F37" s="229" t="n">
        <v>461.24396</v>
      </c>
      <c r="G37" s="229" t="n">
        <v>2456.8092</v>
      </c>
      <c r="H37" s="229" t="n">
        <v>701.2583</v>
      </c>
      <c r="I37" s="229" t="n">
        <v>960.30309</v>
      </c>
      <c r="J37" s="229" t="n">
        <v>305.66413</v>
      </c>
      <c r="K37" s="229" t="n">
        <v>11341.924</v>
      </c>
      <c r="L37" s="229" t="n">
        <v>5365.8248</v>
      </c>
      <c r="M37" s="229" t="n">
        <v>277.3482</v>
      </c>
      <c r="N37" s="229" t="n">
        <v>5512.9695</v>
      </c>
      <c r="O37" s="229" t="n">
        <v>6621.7271</v>
      </c>
      <c r="P37" s="229" t="n">
        <v>5349.7952</v>
      </c>
      <c r="Q37" s="229" t="n">
        <v>511.58671</v>
      </c>
      <c r="R37" s="229" t="n">
        <v>6171.4251</v>
      </c>
      <c r="S37" s="230" t="n">
        <v>104.09705</v>
      </c>
      <c r="T37" s="236" t="n">
        <f aca="false">SUM(C37:S37)</f>
        <v>62147.35284</v>
      </c>
      <c r="U37" s="237" t="n">
        <f aca="false">(T37-T33)/T33</f>
        <v>0.0989093692601833</v>
      </c>
    </row>
    <row r="38" customFormat="false" ht="12.75" hidden="false" customHeight="false" outlineLevel="0" collapsed="false">
      <c r="B38" s="231" t="s">
        <v>167</v>
      </c>
      <c r="C38" s="232" t="n">
        <v>9312.9685</v>
      </c>
      <c r="D38" s="232" t="n">
        <v>1146.4528</v>
      </c>
      <c r="E38" s="232" t="n">
        <v>4484.7168</v>
      </c>
      <c r="F38" s="232" t="n">
        <v>447.14316</v>
      </c>
      <c r="G38" s="232" t="n">
        <v>2386.1007</v>
      </c>
      <c r="H38" s="232" t="n">
        <v>731.26537</v>
      </c>
      <c r="I38" s="232" t="n">
        <v>952.80613</v>
      </c>
      <c r="J38" s="232" t="n">
        <v>283.86955</v>
      </c>
      <c r="K38" s="232" t="n">
        <v>11950.476</v>
      </c>
      <c r="L38" s="232" t="n">
        <v>4846.3241</v>
      </c>
      <c r="M38" s="232" t="n">
        <v>266.5326</v>
      </c>
      <c r="N38" s="232" t="n">
        <v>4986.2087</v>
      </c>
      <c r="O38" s="232" t="n">
        <v>5074.3715</v>
      </c>
      <c r="P38" s="232" t="n">
        <v>5164.4992</v>
      </c>
      <c r="Q38" s="232" t="n">
        <v>536.75337</v>
      </c>
      <c r="R38" s="232" t="n">
        <v>5849.5671</v>
      </c>
      <c r="S38" s="233" t="n">
        <v>112.22976</v>
      </c>
      <c r="T38" s="234" t="n">
        <f aca="false">SUM(C38:S38)</f>
        <v>58532.28534</v>
      </c>
      <c r="U38" s="235" t="n">
        <f aca="false">(T38-T34)/T34</f>
        <v>0.0271836774107509</v>
      </c>
    </row>
    <row r="39" customFormat="false" ht="12.75" hidden="false" customHeight="false" outlineLevel="0" collapsed="false">
      <c r="B39" s="223" t="s">
        <v>168</v>
      </c>
      <c r="C39" s="224" t="n">
        <v>10489.845</v>
      </c>
      <c r="D39" s="224" t="n">
        <v>1089.8415</v>
      </c>
      <c r="E39" s="224" t="n">
        <v>5171.2247</v>
      </c>
      <c r="F39" s="224" t="n">
        <v>354.16658</v>
      </c>
      <c r="G39" s="224" t="n">
        <v>2685.4964</v>
      </c>
      <c r="H39" s="224" t="n">
        <v>692.7642</v>
      </c>
      <c r="I39" s="224" t="n">
        <v>995.74639</v>
      </c>
      <c r="J39" s="224" t="n">
        <v>298.95692</v>
      </c>
      <c r="K39" s="224" t="n">
        <v>12403.468</v>
      </c>
      <c r="L39" s="224" t="n">
        <v>5095.7846</v>
      </c>
      <c r="M39" s="224" t="n">
        <v>339.4553</v>
      </c>
      <c r="N39" s="224" t="n">
        <v>5147.8481</v>
      </c>
      <c r="O39" s="224" t="n">
        <v>4854.6949</v>
      </c>
      <c r="P39" s="224" t="n">
        <v>4772.4193</v>
      </c>
      <c r="Q39" s="224" t="n">
        <v>561.6036</v>
      </c>
      <c r="R39" s="224" t="n">
        <v>6086.8095</v>
      </c>
      <c r="S39" s="226" t="n">
        <v>111.84101</v>
      </c>
      <c r="T39" s="221" t="n">
        <f aca="false">SUM(C39:S39)</f>
        <v>61151.966</v>
      </c>
      <c r="U39" s="227" t="n">
        <f aca="false">(T39-T35)/T35</f>
        <v>0.0309876179140984</v>
      </c>
    </row>
    <row r="40" customFormat="false" ht="12.75" hidden="false" customHeight="false" outlineLevel="0" collapsed="false">
      <c r="B40" s="223" t="s">
        <v>169</v>
      </c>
      <c r="C40" s="224" t="n">
        <v>10925.65</v>
      </c>
      <c r="D40" s="224" t="n">
        <v>1079.8087</v>
      </c>
      <c r="E40" s="224" t="n">
        <v>4015.2249</v>
      </c>
      <c r="F40" s="224" t="n">
        <v>485.72924</v>
      </c>
      <c r="G40" s="224" t="n">
        <v>2708.7192</v>
      </c>
      <c r="H40" s="224" t="n">
        <v>740.33595</v>
      </c>
      <c r="I40" s="224" t="n">
        <v>1038.9331</v>
      </c>
      <c r="J40" s="224" t="n">
        <v>304.7977</v>
      </c>
      <c r="K40" s="224" t="n">
        <v>12456.893</v>
      </c>
      <c r="L40" s="224" t="n">
        <v>5699.5917</v>
      </c>
      <c r="M40" s="224" t="n">
        <v>266.77508</v>
      </c>
      <c r="N40" s="224" t="n">
        <v>5760.6063</v>
      </c>
      <c r="O40" s="224" t="n">
        <v>5696.3021</v>
      </c>
      <c r="P40" s="224" t="n">
        <v>4331.1901</v>
      </c>
      <c r="Q40" s="224" t="n">
        <v>596.15221</v>
      </c>
      <c r="R40" s="224" t="n">
        <v>5518.2116</v>
      </c>
      <c r="S40" s="226" t="n">
        <v>110.48733</v>
      </c>
      <c r="T40" s="221" t="n">
        <f aca="false">SUM(C40:S40)</f>
        <v>61735.40821</v>
      </c>
      <c r="U40" s="227" t="n">
        <f aca="false">(T40-T36)/T36</f>
        <v>0.060542547908507</v>
      </c>
    </row>
    <row r="41" customFormat="false" ht="13.5" hidden="false" customHeight="false" outlineLevel="0" collapsed="false">
      <c r="B41" s="228" t="s">
        <v>170</v>
      </c>
      <c r="C41" s="229" t="n">
        <v>10789.555</v>
      </c>
      <c r="D41" s="229" t="n">
        <v>1149.4193</v>
      </c>
      <c r="E41" s="229" t="n">
        <v>5480.4094</v>
      </c>
      <c r="F41" s="229" t="n">
        <v>582.90417</v>
      </c>
      <c r="G41" s="229" t="n">
        <v>2318.0331</v>
      </c>
      <c r="H41" s="229" t="n">
        <v>642.891</v>
      </c>
      <c r="I41" s="229" t="n">
        <v>1002.2687</v>
      </c>
      <c r="J41" s="229" t="n">
        <v>380.33662</v>
      </c>
      <c r="K41" s="229" t="n">
        <v>12567.316</v>
      </c>
      <c r="L41" s="229" t="n">
        <v>5213.2653</v>
      </c>
      <c r="M41" s="229" t="n">
        <v>282.98631</v>
      </c>
      <c r="N41" s="229" t="n">
        <v>5599.7196</v>
      </c>
      <c r="O41" s="229" t="n">
        <v>5260.613</v>
      </c>
      <c r="P41" s="229" t="n">
        <v>4612.6811</v>
      </c>
      <c r="Q41" s="229" t="n">
        <v>560.68938</v>
      </c>
      <c r="R41" s="229" t="n">
        <v>6212.8166</v>
      </c>
      <c r="S41" s="230" t="n">
        <v>116.69157</v>
      </c>
      <c r="T41" s="236" t="n">
        <f aca="false">SUM(C41:S41)</f>
        <v>62772.59615</v>
      </c>
      <c r="U41" s="237" t="n">
        <f aca="false">(T41-T37)/T37</f>
        <v>0.0100606587638529</v>
      </c>
    </row>
    <row r="42" customFormat="false" ht="12.75" hidden="false" customHeight="false" outlineLevel="0" collapsed="false">
      <c r="B42" s="231" t="s">
        <v>171</v>
      </c>
      <c r="C42" s="232" t="n">
        <v>9827.2205</v>
      </c>
      <c r="D42" s="232" t="n">
        <v>1141.539</v>
      </c>
      <c r="E42" s="232" t="n">
        <v>5003.7876</v>
      </c>
      <c r="F42" s="232" t="n">
        <v>529.28119</v>
      </c>
      <c r="G42" s="232" t="n">
        <v>2117.8856</v>
      </c>
      <c r="H42" s="232" t="n">
        <v>694.43041</v>
      </c>
      <c r="I42" s="232" t="n">
        <v>1016.8458</v>
      </c>
      <c r="J42" s="232" t="n">
        <v>401.16697</v>
      </c>
      <c r="K42" s="232" t="n">
        <v>13016.819</v>
      </c>
      <c r="L42" s="232" t="n">
        <v>5038.3873</v>
      </c>
      <c r="M42" s="232" t="n">
        <v>333.5347</v>
      </c>
      <c r="N42" s="232" t="n">
        <v>5607.6968</v>
      </c>
      <c r="O42" s="232" t="n">
        <v>4470.311</v>
      </c>
      <c r="P42" s="232" t="n">
        <v>4756.7132</v>
      </c>
      <c r="Q42" s="232" t="n">
        <v>539.98168</v>
      </c>
      <c r="R42" s="232" t="n">
        <v>6493.271</v>
      </c>
      <c r="S42" s="233" t="n">
        <v>106.10032</v>
      </c>
      <c r="T42" s="234" t="n">
        <f aca="false">SUM(C42:S42)</f>
        <v>61094.97207</v>
      </c>
      <c r="U42" s="235" t="n">
        <f aca="false">(T42-T38)/T38</f>
        <v>0.0437824478424849</v>
      </c>
    </row>
    <row r="43" customFormat="false" ht="12.75" hidden="false" customHeight="false" outlineLevel="0" collapsed="false">
      <c r="B43" s="223" t="s">
        <v>172</v>
      </c>
      <c r="C43" s="224" t="n">
        <v>10679.28</v>
      </c>
      <c r="D43" s="224" t="n">
        <v>1289.1571</v>
      </c>
      <c r="E43" s="224" t="n">
        <v>5274.6286</v>
      </c>
      <c r="F43" s="224" t="n">
        <v>615.4616</v>
      </c>
      <c r="G43" s="224" t="n">
        <v>2392.3898</v>
      </c>
      <c r="H43" s="224" t="n">
        <v>815.36486</v>
      </c>
      <c r="I43" s="224" t="n">
        <v>1105.3686</v>
      </c>
      <c r="J43" s="224" t="n">
        <v>353.75923</v>
      </c>
      <c r="K43" s="224" t="n">
        <v>13165.67</v>
      </c>
      <c r="L43" s="224" t="n">
        <v>5591.0454</v>
      </c>
      <c r="M43" s="224" t="n">
        <v>359.05292</v>
      </c>
      <c r="N43" s="224" t="n">
        <v>5938.0874</v>
      </c>
      <c r="O43" s="224" t="n">
        <v>5731.9995</v>
      </c>
      <c r="P43" s="224" t="n">
        <v>5708.7386</v>
      </c>
      <c r="Q43" s="224" t="n">
        <v>597.65409</v>
      </c>
      <c r="R43" s="224" t="n">
        <v>6550.3361</v>
      </c>
      <c r="S43" s="226" t="n">
        <v>137.63701</v>
      </c>
      <c r="T43" s="221" t="n">
        <f aca="false">SUM(C43:S43)</f>
        <v>66305.63081</v>
      </c>
      <c r="U43" s="227" t="n">
        <f aca="false">(T43-T39)/T39</f>
        <v>0.0842763552360688</v>
      </c>
    </row>
    <row r="44" customFormat="false" ht="12.75" hidden="false" customHeight="false" outlineLevel="0" collapsed="false">
      <c r="B44" s="223" t="s">
        <v>173</v>
      </c>
      <c r="C44" s="224" t="n">
        <v>10270.158</v>
      </c>
      <c r="D44" s="224" t="n">
        <v>1216.2141</v>
      </c>
      <c r="E44" s="224" t="n">
        <v>5354.29</v>
      </c>
      <c r="F44" s="224" t="n">
        <v>726.3711</v>
      </c>
      <c r="G44" s="224" t="n">
        <v>2450.9027</v>
      </c>
      <c r="H44" s="224" t="n">
        <v>798.96201</v>
      </c>
      <c r="I44" s="224" t="n">
        <v>1093.2753</v>
      </c>
      <c r="J44" s="224" t="n">
        <v>316.97749</v>
      </c>
      <c r="K44" s="224" t="n">
        <v>13696.547</v>
      </c>
      <c r="L44" s="224" t="n">
        <v>5645.1991</v>
      </c>
      <c r="M44" s="224" t="n">
        <v>310.05191</v>
      </c>
      <c r="N44" s="224" t="n">
        <v>6169.5526</v>
      </c>
      <c r="O44" s="224" t="n">
        <v>5855.0746</v>
      </c>
      <c r="P44" s="224" t="n">
        <v>4917.6627</v>
      </c>
      <c r="Q44" s="224" t="n">
        <v>571.28336</v>
      </c>
      <c r="R44" s="224" t="n">
        <v>6488.2085</v>
      </c>
      <c r="S44" s="226" t="n">
        <v>109.76319</v>
      </c>
      <c r="T44" s="221" t="n">
        <f aca="false">SUM(C44:S44)</f>
        <v>65990.49366</v>
      </c>
      <c r="U44" s="227" t="n">
        <f aca="false">(T44-T40)/T40</f>
        <v>0.0689245535645579</v>
      </c>
    </row>
    <row r="45" customFormat="false" ht="13.5" hidden="false" customHeight="false" outlineLevel="0" collapsed="false">
      <c r="B45" s="228" t="s">
        <v>174</v>
      </c>
      <c r="C45" s="229" t="n">
        <v>10654.602</v>
      </c>
      <c r="D45" s="229" t="n">
        <v>1293.3342</v>
      </c>
      <c r="E45" s="229" t="n">
        <v>4923.1379</v>
      </c>
      <c r="F45" s="229" t="n">
        <v>483.23151</v>
      </c>
      <c r="G45" s="229" t="n">
        <v>2217.747</v>
      </c>
      <c r="H45" s="229" t="n">
        <v>905.34112</v>
      </c>
      <c r="I45" s="229" t="n">
        <v>1111.8959</v>
      </c>
      <c r="J45" s="229" t="n">
        <v>335.20611</v>
      </c>
      <c r="K45" s="229" t="n">
        <v>12982.5</v>
      </c>
      <c r="L45" s="229" t="n">
        <v>5434.7573</v>
      </c>
      <c r="M45" s="229" t="n">
        <v>263.95945</v>
      </c>
      <c r="N45" s="229" t="n">
        <v>5994.1962</v>
      </c>
      <c r="O45" s="229" t="n">
        <v>5791.6767</v>
      </c>
      <c r="P45" s="229" t="n">
        <v>5568.3157</v>
      </c>
      <c r="Q45" s="229" t="n">
        <v>563.40387</v>
      </c>
      <c r="R45" s="229" t="n">
        <v>6658.1947</v>
      </c>
      <c r="S45" s="230" t="n">
        <v>112.59324</v>
      </c>
      <c r="T45" s="236" t="n">
        <f aca="false">SUM(C45:S45)</f>
        <v>65294.0929</v>
      </c>
      <c r="U45" s="237" t="n">
        <f aca="false">(T45-T41)/T41</f>
        <v>0.0401687504524216</v>
      </c>
    </row>
    <row r="46" customFormat="false" ht="12.75" hidden="false" customHeight="false" outlineLevel="0" collapsed="false">
      <c r="B46" s="231" t="s">
        <v>175</v>
      </c>
      <c r="C46" s="232" t="n">
        <v>10194.239</v>
      </c>
      <c r="D46" s="232" t="n">
        <v>1196.5398</v>
      </c>
      <c r="E46" s="232" t="n">
        <v>5418.6422</v>
      </c>
      <c r="F46" s="232" t="n">
        <v>577.70042</v>
      </c>
      <c r="G46" s="232" t="n">
        <v>1985.0014</v>
      </c>
      <c r="H46" s="232" t="n">
        <v>616.6432</v>
      </c>
      <c r="I46" s="232" t="n">
        <v>1009.7924</v>
      </c>
      <c r="J46" s="232" t="n">
        <v>329.78855</v>
      </c>
      <c r="K46" s="232" t="n">
        <v>13143.786</v>
      </c>
      <c r="L46" s="232" t="n">
        <v>5437.8475</v>
      </c>
      <c r="M46" s="232" t="n">
        <v>294.22814</v>
      </c>
      <c r="N46" s="232" t="n">
        <v>6048.0633</v>
      </c>
      <c r="O46" s="232" t="n">
        <v>4901.5428</v>
      </c>
      <c r="P46" s="232" t="n">
        <v>5507.71</v>
      </c>
      <c r="Q46" s="232" t="n">
        <v>538.48254</v>
      </c>
      <c r="R46" s="232" t="n">
        <v>6462.6008</v>
      </c>
      <c r="S46" s="233" t="n">
        <v>97.802173</v>
      </c>
      <c r="T46" s="234" t="n">
        <f aca="false">SUM(C46:S46)</f>
        <v>63760.410223</v>
      </c>
      <c r="U46" s="235" t="n">
        <f aca="false">(T46-T42)/T42</f>
        <v>0.0436277824948682</v>
      </c>
    </row>
    <row r="47" customFormat="false" ht="12.75" hidden="false" customHeight="false" outlineLevel="0" collapsed="false">
      <c r="B47" s="223" t="s">
        <v>176</v>
      </c>
      <c r="C47" s="224" t="n">
        <v>11080.281</v>
      </c>
      <c r="D47" s="224" t="n">
        <v>1369.1379</v>
      </c>
      <c r="E47" s="224" t="n">
        <v>5156.2447</v>
      </c>
      <c r="F47" s="224" t="n">
        <v>531.35737</v>
      </c>
      <c r="G47" s="224" t="n">
        <v>2522.2471</v>
      </c>
      <c r="H47" s="224" t="n">
        <v>748.77486</v>
      </c>
      <c r="I47" s="224" t="n">
        <v>1214.4786</v>
      </c>
      <c r="J47" s="224" t="n">
        <v>343.57781</v>
      </c>
      <c r="K47" s="224" t="n">
        <v>13960.555</v>
      </c>
      <c r="L47" s="224" t="n">
        <v>6019.2811</v>
      </c>
      <c r="M47" s="224" t="n">
        <v>255.37422</v>
      </c>
      <c r="N47" s="224" t="n">
        <v>6015.2653</v>
      </c>
      <c r="O47" s="224" t="n">
        <v>5067.9355</v>
      </c>
      <c r="P47" s="224" t="n">
        <v>5753.3334</v>
      </c>
      <c r="Q47" s="224" t="n">
        <v>603.68217</v>
      </c>
      <c r="R47" s="224" t="n">
        <v>6386.3107</v>
      </c>
      <c r="S47" s="226" t="n">
        <v>104.39735</v>
      </c>
      <c r="T47" s="221" t="n">
        <f aca="false">SUM(C47:S47)</f>
        <v>67132.23408</v>
      </c>
      <c r="U47" s="227" t="n">
        <f aca="false">(T47-T43)/T43</f>
        <v>0.0124665621893962</v>
      </c>
    </row>
    <row r="48" customFormat="false" ht="12.75" hidden="false" customHeight="false" outlineLevel="0" collapsed="false">
      <c r="B48" s="223" t="s">
        <v>177</v>
      </c>
      <c r="C48" s="224" t="n">
        <v>11637.044</v>
      </c>
      <c r="D48" s="224" t="n">
        <v>1281.5423</v>
      </c>
      <c r="E48" s="224" t="n">
        <v>4963.764</v>
      </c>
      <c r="F48" s="224" t="n">
        <v>574.00126</v>
      </c>
      <c r="G48" s="224" t="n">
        <v>2686.238</v>
      </c>
      <c r="H48" s="224" t="n">
        <v>873.46047</v>
      </c>
      <c r="I48" s="224" t="n">
        <v>1196.7282</v>
      </c>
      <c r="J48" s="224" t="n">
        <v>418.59275</v>
      </c>
      <c r="K48" s="224" t="n">
        <v>13399.873</v>
      </c>
      <c r="L48" s="224" t="n">
        <v>5998.6686</v>
      </c>
      <c r="M48" s="224" t="n">
        <v>340.39112</v>
      </c>
      <c r="N48" s="224" t="n">
        <v>6057.431</v>
      </c>
      <c r="O48" s="224" t="n">
        <v>5322.1292</v>
      </c>
      <c r="P48" s="224" t="n">
        <v>6567.3617</v>
      </c>
      <c r="Q48" s="224" t="n">
        <v>598.60451</v>
      </c>
      <c r="R48" s="224" t="n">
        <v>6827.1176</v>
      </c>
      <c r="S48" s="226" t="n">
        <v>110.6843</v>
      </c>
      <c r="T48" s="221" t="n">
        <f aca="false">SUM(C48:S48)</f>
        <v>68853.63201</v>
      </c>
      <c r="U48" s="227" t="n">
        <f aca="false">(T48-T44)/T44</f>
        <v>0.0433871333763865</v>
      </c>
    </row>
    <row r="49" customFormat="false" ht="13.5" hidden="false" customHeight="false" outlineLevel="0" collapsed="false">
      <c r="B49" s="228" t="s">
        <v>178</v>
      </c>
      <c r="C49" s="229" t="n">
        <v>11252.296</v>
      </c>
      <c r="D49" s="229" t="n">
        <v>1282.8174</v>
      </c>
      <c r="E49" s="229" t="n">
        <v>4875.5473</v>
      </c>
      <c r="F49" s="229" t="n">
        <v>526.9729</v>
      </c>
      <c r="G49" s="229" t="n">
        <v>2282.8867</v>
      </c>
      <c r="H49" s="229" t="n">
        <v>838.40833</v>
      </c>
      <c r="I49" s="229" t="n">
        <v>1230.6672</v>
      </c>
      <c r="J49" s="229" t="n">
        <v>394.93394</v>
      </c>
      <c r="K49" s="229" t="n">
        <v>14294.723</v>
      </c>
      <c r="L49" s="229" t="n">
        <v>5851.4065</v>
      </c>
      <c r="M49" s="229" t="n">
        <v>380.22488</v>
      </c>
      <c r="N49" s="229" t="n">
        <v>5944.6855</v>
      </c>
      <c r="O49" s="229" t="n">
        <v>4701.3184</v>
      </c>
      <c r="P49" s="229" t="n">
        <v>5841.5433</v>
      </c>
      <c r="Q49" s="229" t="n">
        <v>585.36416</v>
      </c>
      <c r="R49" s="229" t="n">
        <v>7035.4059</v>
      </c>
      <c r="S49" s="230" t="n">
        <v>104.61662</v>
      </c>
      <c r="T49" s="236" t="n">
        <f aca="false">SUM(C49:S49)</f>
        <v>67423.81803</v>
      </c>
      <c r="U49" s="237" t="n">
        <f aca="false">(T49-T45)/T45</f>
        <v>0.0326174242631985</v>
      </c>
    </row>
    <row r="50" customFormat="false" ht="12.75" hidden="false" customHeight="false" outlineLevel="0" collapsed="false">
      <c r="B50" s="231" t="s">
        <v>179</v>
      </c>
      <c r="C50" s="232" t="n">
        <v>11638.372</v>
      </c>
      <c r="D50" s="232" t="n">
        <v>1289.9855</v>
      </c>
      <c r="E50" s="232" t="n">
        <v>5435.1605</v>
      </c>
      <c r="F50" s="232" t="n">
        <v>652.63842</v>
      </c>
      <c r="G50" s="232" t="n">
        <v>2576.978</v>
      </c>
      <c r="H50" s="232" t="n">
        <v>661.613</v>
      </c>
      <c r="I50" s="232" t="n">
        <v>1033.7112</v>
      </c>
      <c r="J50" s="232" t="n">
        <v>373.20436</v>
      </c>
      <c r="K50" s="232" t="n">
        <v>14256.41</v>
      </c>
      <c r="L50" s="232" t="n">
        <v>6248.2589</v>
      </c>
      <c r="M50" s="232" t="n">
        <v>436.72997</v>
      </c>
      <c r="N50" s="232" t="n">
        <v>5955.1209</v>
      </c>
      <c r="O50" s="232" t="n">
        <v>4492.7</v>
      </c>
      <c r="P50" s="232" t="n">
        <v>5862.3331</v>
      </c>
      <c r="Q50" s="232" t="n">
        <v>611.70369</v>
      </c>
      <c r="R50" s="232" t="n">
        <v>7656.2766</v>
      </c>
      <c r="S50" s="233" t="n">
        <v>95.567529</v>
      </c>
      <c r="T50" s="234" t="n">
        <f aca="false">SUM(C50:S50)</f>
        <v>69276.763669</v>
      </c>
      <c r="U50" s="235" t="n">
        <f aca="false">(T50-T46)/T46</f>
        <v>0.0865169064425201</v>
      </c>
    </row>
    <row r="51" customFormat="false" ht="12.75" hidden="false" customHeight="false" outlineLevel="0" collapsed="false">
      <c r="B51" s="223" t="s">
        <v>180</v>
      </c>
      <c r="C51" s="224" t="n">
        <v>11802.987</v>
      </c>
      <c r="D51" s="224" t="n">
        <v>1238.08</v>
      </c>
      <c r="E51" s="224" t="n">
        <v>5095.8565</v>
      </c>
      <c r="F51" s="224" t="n">
        <v>596.87848</v>
      </c>
      <c r="G51" s="224" t="n">
        <v>2262.3005</v>
      </c>
      <c r="H51" s="224" t="n">
        <v>767.87802</v>
      </c>
      <c r="I51" s="224" t="n">
        <v>1103.5726</v>
      </c>
      <c r="J51" s="224" t="n">
        <v>346.74013</v>
      </c>
      <c r="K51" s="224" t="n">
        <v>13025.196</v>
      </c>
      <c r="L51" s="224" t="n">
        <v>6405.1468</v>
      </c>
      <c r="M51" s="224" t="n">
        <v>376.31279</v>
      </c>
      <c r="N51" s="224" t="n">
        <v>5837.2918</v>
      </c>
      <c r="O51" s="224" t="n">
        <v>5132.1664</v>
      </c>
      <c r="P51" s="224" t="n">
        <v>5318.7878</v>
      </c>
      <c r="Q51" s="224" t="n">
        <v>655.90106</v>
      </c>
      <c r="R51" s="224" t="n">
        <v>7484.3818</v>
      </c>
      <c r="S51" s="226" t="n">
        <v>90.193111</v>
      </c>
      <c r="T51" s="221" t="n">
        <f aca="false">SUM(C51:S51)</f>
        <v>67539.670791</v>
      </c>
      <c r="U51" s="227" t="n">
        <f aca="false">(T51-T47)/T47</f>
        <v>0.00606916657226772</v>
      </c>
    </row>
    <row r="52" customFormat="false" ht="12.75" hidden="false" customHeight="false" outlineLevel="0" collapsed="false">
      <c r="B52" s="223" t="s">
        <v>181</v>
      </c>
      <c r="C52" s="224" t="n">
        <v>11258.336</v>
      </c>
      <c r="D52" s="224" t="n">
        <v>1346.9962</v>
      </c>
      <c r="E52" s="224" t="n">
        <v>5843.8823</v>
      </c>
      <c r="F52" s="224" t="n">
        <v>565.86326</v>
      </c>
      <c r="G52" s="224" t="n">
        <v>2061.553</v>
      </c>
      <c r="H52" s="224" t="n">
        <v>548.87347</v>
      </c>
      <c r="I52" s="224" t="n">
        <v>958.27151</v>
      </c>
      <c r="J52" s="224" t="n">
        <v>322.96643</v>
      </c>
      <c r="K52" s="224" t="n">
        <v>12531.486</v>
      </c>
      <c r="L52" s="224" t="n">
        <v>6675.0583</v>
      </c>
      <c r="M52" s="224" t="n">
        <v>439.72056</v>
      </c>
      <c r="N52" s="224" t="n">
        <v>5602.7139</v>
      </c>
      <c r="O52" s="224" t="n">
        <v>6121.4764</v>
      </c>
      <c r="P52" s="224" t="n">
        <v>5593.3337</v>
      </c>
      <c r="Q52" s="224" t="n">
        <v>530.17946</v>
      </c>
      <c r="R52" s="224" t="n">
        <v>6864.3505</v>
      </c>
      <c r="S52" s="226" t="n">
        <v>95.09244</v>
      </c>
      <c r="T52" s="221" t="n">
        <f aca="false">SUM(C52:S52)</f>
        <v>67360.15343</v>
      </c>
      <c r="U52" s="227" t="n">
        <f aca="false">(T52-T48)/T48</f>
        <v>-0.0216906288949737</v>
      </c>
    </row>
    <row r="53" customFormat="false" ht="13.5" hidden="false" customHeight="false" outlineLevel="0" collapsed="false">
      <c r="B53" s="228" t="s">
        <v>182</v>
      </c>
      <c r="C53" s="229" t="n">
        <v>11848.441</v>
      </c>
      <c r="D53" s="229" t="n">
        <v>1263.504</v>
      </c>
      <c r="E53" s="229" t="n">
        <v>4639.1789</v>
      </c>
      <c r="F53" s="229" t="n">
        <v>594.64688</v>
      </c>
      <c r="G53" s="229" t="n">
        <v>2650.7363</v>
      </c>
      <c r="H53" s="229" t="n">
        <v>671.91284</v>
      </c>
      <c r="I53" s="229" t="n">
        <v>992.37397</v>
      </c>
      <c r="J53" s="229" t="n">
        <v>381.05711</v>
      </c>
      <c r="K53" s="229" t="n">
        <v>12883.617</v>
      </c>
      <c r="L53" s="229" t="n">
        <v>6113.3002</v>
      </c>
      <c r="M53" s="229" t="n">
        <v>479.9648</v>
      </c>
      <c r="N53" s="229" t="n">
        <v>5191.6853</v>
      </c>
      <c r="O53" s="229" t="n">
        <v>6057.5951</v>
      </c>
      <c r="P53" s="229" t="n">
        <v>5346.2096</v>
      </c>
      <c r="Q53" s="229" t="n">
        <v>532.58948</v>
      </c>
      <c r="R53" s="229" t="n">
        <v>6907.6277</v>
      </c>
      <c r="S53" s="230" t="n">
        <v>96.434851</v>
      </c>
      <c r="T53" s="236" t="n">
        <f aca="false">SUM(C53:S53)</f>
        <v>66650.875031</v>
      </c>
      <c r="U53" s="237" t="n">
        <f aca="false">(T53-T49)/T49</f>
        <v>-0.0114639458515398</v>
      </c>
    </row>
    <row r="54" customFormat="false" ht="12.75" hidden="false" customHeight="false" outlineLevel="0" collapsed="false">
      <c r="B54" s="231" t="s">
        <v>183</v>
      </c>
      <c r="C54" s="232" t="n">
        <v>12734.675</v>
      </c>
      <c r="D54" s="232" t="n">
        <v>1502.6946</v>
      </c>
      <c r="E54" s="232" t="n">
        <v>4581.9841</v>
      </c>
      <c r="F54" s="232" t="n">
        <v>722.03671</v>
      </c>
      <c r="G54" s="232" t="n">
        <v>2291.6513</v>
      </c>
      <c r="H54" s="232" t="n">
        <v>623.71923</v>
      </c>
      <c r="I54" s="232" t="n">
        <v>1054.681</v>
      </c>
      <c r="J54" s="232" t="n">
        <v>367.49808</v>
      </c>
      <c r="K54" s="232" t="n">
        <v>14279.195</v>
      </c>
      <c r="L54" s="232" t="n">
        <v>6782.4539</v>
      </c>
      <c r="M54" s="232" t="n">
        <v>292.20392</v>
      </c>
      <c r="N54" s="232" t="n">
        <v>5747.5805</v>
      </c>
      <c r="O54" s="232" t="n">
        <v>5273.5883</v>
      </c>
      <c r="P54" s="232" t="n">
        <v>5153.7379</v>
      </c>
      <c r="Q54" s="232" t="n">
        <v>600.60637</v>
      </c>
      <c r="R54" s="232" t="n">
        <v>6865.3834</v>
      </c>
      <c r="S54" s="233" t="n">
        <v>101.61425</v>
      </c>
      <c r="T54" s="234" t="n">
        <f aca="false">SUM(C54:S54)</f>
        <v>68975.30356</v>
      </c>
      <c r="U54" s="235" t="n">
        <f aca="false">(T54-T50)/T50</f>
        <v>-0.0043515327944641</v>
      </c>
    </row>
    <row r="55" customFormat="false" ht="12.75" hidden="false" customHeight="false" outlineLevel="0" collapsed="false">
      <c r="B55" s="223" t="s">
        <v>184</v>
      </c>
      <c r="C55" s="224" t="n">
        <v>12304.516</v>
      </c>
      <c r="D55" s="224" t="n">
        <v>1240.2424</v>
      </c>
      <c r="E55" s="224" t="n">
        <v>6047.6933</v>
      </c>
      <c r="F55" s="224" t="n">
        <v>660.2043</v>
      </c>
      <c r="G55" s="224" t="n">
        <v>2524.1515</v>
      </c>
      <c r="H55" s="224" t="n">
        <v>669.67644</v>
      </c>
      <c r="I55" s="224" t="n">
        <v>997.68546</v>
      </c>
      <c r="J55" s="224" t="n">
        <v>422.09487</v>
      </c>
      <c r="K55" s="224" t="n">
        <v>14622.133</v>
      </c>
      <c r="L55" s="224" t="n">
        <v>6285.8355</v>
      </c>
      <c r="M55" s="224" t="n">
        <v>413.63614</v>
      </c>
      <c r="N55" s="224" t="n">
        <v>5837.9292</v>
      </c>
      <c r="O55" s="224" t="n">
        <v>5375.2181</v>
      </c>
      <c r="P55" s="224" t="n">
        <v>5340.8079</v>
      </c>
      <c r="Q55" s="224" t="n">
        <v>599.85685</v>
      </c>
      <c r="R55" s="224" t="n">
        <v>7542.0897</v>
      </c>
      <c r="S55" s="226" t="n">
        <v>90.629534</v>
      </c>
      <c r="T55" s="221" t="n">
        <f aca="false">SUM(C55:S55)</f>
        <v>70974.400194</v>
      </c>
      <c r="U55" s="227" t="n">
        <f aca="false">(T55-T51)/T51</f>
        <v>0.0508549917814773</v>
      </c>
    </row>
    <row r="56" customFormat="false" ht="12.75" hidden="false" customHeight="false" outlineLevel="0" collapsed="false">
      <c r="B56" s="223" t="s">
        <v>185</v>
      </c>
      <c r="C56" s="224" t="n">
        <v>13283.553</v>
      </c>
      <c r="D56" s="224" t="n">
        <v>1330.6858</v>
      </c>
      <c r="E56" s="224" t="n">
        <v>5486.5876</v>
      </c>
      <c r="F56" s="224" t="n">
        <v>621.56426</v>
      </c>
      <c r="G56" s="224" t="n">
        <v>2537.4551</v>
      </c>
      <c r="H56" s="224" t="n">
        <v>573.59721</v>
      </c>
      <c r="I56" s="224" t="n">
        <v>1211.8351</v>
      </c>
      <c r="J56" s="224" t="n">
        <v>487.88238</v>
      </c>
      <c r="K56" s="224" t="n">
        <v>14378.52</v>
      </c>
      <c r="L56" s="224" t="n">
        <v>5981.194</v>
      </c>
      <c r="M56" s="224" t="n">
        <v>482.00808</v>
      </c>
      <c r="N56" s="224" t="n">
        <v>6256.939</v>
      </c>
      <c r="O56" s="224" t="n">
        <v>4870.926</v>
      </c>
      <c r="P56" s="224" t="n">
        <v>5293.89</v>
      </c>
      <c r="Q56" s="224" t="n">
        <v>504.47737</v>
      </c>
      <c r="R56" s="224" t="n">
        <v>6995.9926</v>
      </c>
      <c r="S56" s="226" t="n">
        <v>104.59506</v>
      </c>
      <c r="T56" s="221" t="n">
        <f aca="false">SUM(C56:S56)</f>
        <v>70401.70256</v>
      </c>
      <c r="U56" s="227" t="n">
        <f aca="false">(T56-T52)/T52</f>
        <v>0.0451535362543488</v>
      </c>
    </row>
    <row r="57" customFormat="false" ht="13.5" hidden="false" customHeight="false" outlineLevel="0" collapsed="false">
      <c r="B57" s="228" t="s">
        <v>186</v>
      </c>
      <c r="C57" s="229" t="n">
        <v>13123.836</v>
      </c>
      <c r="D57" s="229" t="n">
        <v>1300.1464</v>
      </c>
      <c r="E57" s="229" t="n">
        <v>5093.3066</v>
      </c>
      <c r="F57" s="229" t="n">
        <v>578.60461</v>
      </c>
      <c r="G57" s="229" t="n">
        <v>2365.2276</v>
      </c>
      <c r="H57" s="229" t="n">
        <v>658.25741</v>
      </c>
      <c r="I57" s="229" t="n">
        <v>1013.7181</v>
      </c>
      <c r="J57" s="229" t="n">
        <v>428.00647</v>
      </c>
      <c r="K57" s="229" t="n">
        <v>14343.704</v>
      </c>
      <c r="L57" s="229" t="n">
        <v>6330.2766</v>
      </c>
      <c r="M57" s="229" t="n">
        <v>358.05002</v>
      </c>
      <c r="N57" s="229" t="n">
        <v>5941.0146</v>
      </c>
      <c r="O57" s="229" t="n">
        <v>5461.6159</v>
      </c>
      <c r="P57" s="229" t="n">
        <v>5057.0688</v>
      </c>
      <c r="Q57" s="229" t="n">
        <v>447.76335</v>
      </c>
      <c r="R57" s="229" t="n">
        <v>6879.0186</v>
      </c>
      <c r="S57" s="230" t="n">
        <v>103.25848</v>
      </c>
      <c r="T57" s="236" t="n">
        <f aca="false">SUM(C57:S57)</f>
        <v>69482.87354</v>
      </c>
      <c r="U57" s="237" t="n">
        <f aca="false">(T57-T53)/T53</f>
        <v>0.042490042444046</v>
      </c>
    </row>
    <row r="58" customFormat="false" ht="12.75" hidden="false" customHeight="false" outlineLevel="0" collapsed="false">
      <c r="B58" s="231" t="s">
        <v>187</v>
      </c>
      <c r="C58" s="232" t="n">
        <v>12984.554</v>
      </c>
      <c r="D58" s="232" t="n">
        <v>1456.3952</v>
      </c>
      <c r="E58" s="232" t="n">
        <v>5053.2801</v>
      </c>
      <c r="F58" s="232" t="n">
        <v>689.67479</v>
      </c>
      <c r="G58" s="232" t="n">
        <v>2223.0774</v>
      </c>
      <c r="H58" s="232" t="n">
        <v>771.4767</v>
      </c>
      <c r="I58" s="232" t="n">
        <v>1303.7752</v>
      </c>
      <c r="J58" s="232" t="n">
        <v>543.48373</v>
      </c>
      <c r="K58" s="232" t="n">
        <v>15975.538</v>
      </c>
      <c r="L58" s="232" t="n">
        <v>7090.5149</v>
      </c>
      <c r="M58" s="232" t="n">
        <v>541.34436</v>
      </c>
      <c r="N58" s="232" t="n">
        <v>6543.7273</v>
      </c>
      <c r="O58" s="232" t="n">
        <v>6259.4308</v>
      </c>
      <c r="P58" s="232" t="n">
        <v>6720.0213</v>
      </c>
      <c r="Q58" s="232" t="n">
        <v>706.81966</v>
      </c>
      <c r="R58" s="232" t="n">
        <v>7079.7196</v>
      </c>
      <c r="S58" s="233" t="n">
        <v>125.27149</v>
      </c>
      <c r="T58" s="234" t="n">
        <f aca="false">SUM(C58:S58)</f>
        <v>76068.10453</v>
      </c>
      <c r="U58" s="235" t="n">
        <f aca="false">(T58-T54)/T54</f>
        <v>0.102831022176367</v>
      </c>
    </row>
    <row r="59" customFormat="false" ht="12.75" hidden="false" customHeight="false" outlineLevel="0" collapsed="false">
      <c r="B59" s="223" t="s">
        <v>188</v>
      </c>
      <c r="C59" s="224" t="n">
        <v>13291.695</v>
      </c>
      <c r="D59" s="224" t="n">
        <v>1285.2233</v>
      </c>
      <c r="E59" s="224" t="n">
        <v>5108.9325</v>
      </c>
      <c r="F59" s="224" t="n">
        <v>630.94069</v>
      </c>
      <c r="G59" s="224" t="n">
        <v>1945.1927</v>
      </c>
      <c r="H59" s="224" t="n">
        <v>840.3537</v>
      </c>
      <c r="I59" s="224" t="n">
        <v>1146.7562</v>
      </c>
      <c r="J59" s="224" t="n">
        <v>429.34988</v>
      </c>
      <c r="K59" s="224" t="n">
        <v>15362.297</v>
      </c>
      <c r="L59" s="224" t="n">
        <v>7104.2426</v>
      </c>
      <c r="M59" s="224" t="n">
        <v>458.76856</v>
      </c>
      <c r="N59" s="224" t="n">
        <v>6896.3626</v>
      </c>
      <c r="O59" s="224" t="n">
        <v>5967.5978</v>
      </c>
      <c r="P59" s="224" t="n">
        <v>5953.7653</v>
      </c>
      <c r="Q59" s="224" t="n">
        <v>712.2412</v>
      </c>
      <c r="R59" s="224" t="n">
        <v>7561.7437</v>
      </c>
      <c r="S59" s="226" t="n">
        <v>116.01346</v>
      </c>
      <c r="T59" s="221" t="n">
        <f aca="false">SUM(C59:S59)</f>
        <v>74811.47619</v>
      </c>
      <c r="U59" s="227" t="n">
        <f aca="false">(T59-T55)/T55</f>
        <v>0.0540628168115801</v>
      </c>
    </row>
    <row r="60" customFormat="false" ht="12.75" hidden="false" customHeight="false" outlineLevel="0" collapsed="false">
      <c r="B60" s="223" t="s">
        <v>189</v>
      </c>
      <c r="C60" s="224" t="n">
        <v>12074.098</v>
      </c>
      <c r="D60" s="224" t="n">
        <v>1176.1932</v>
      </c>
      <c r="E60" s="224" t="n">
        <v>4379.8785</v>
      </c>
      <c r="F60" s="224" t="n">
        <v>685.8206</v>
      </c>
      <c r="G60" s="224" t="n">
        <v>2062.1614</v>
      </c>
      <c r="H60" s="224" t="n">
        <v>726.73569</v>
      </c>
      <c r="I60" s="224" t="n">
        <v>1205.6557</v>
      </c>
      <c r="J60" s="224" t="n">
        <v>447.29689</v>
      </c>
      <c r="K60" s="224" t="n">
        <v>13766.912</v>
      </c>
      <c r="L60" s="224" t="n">
        <v>6559.0863</v>
      </c>
      <c r="M60" s="224" t="n">
        <v>473.67143</v>
      </c>
      <c r="N60" s="224" t="n">
        <v>6395.3732</v>
      </c>
      <c r="O60" s="224" t="n">
        <v>4513.7451</v>
      </c>
      <c r="P60" s="224" t="n">
        <v>4714.4568</v>
      </c>
      <c r="Q60" s="224" t="n">
        <v>609.22671</v>
      </c>
      <c r="R60" s="224" t="n">
        <v>7321.8198</v>
      </c>
      <c r="S60" s="226" t="n">
        <v>129.28606</v>
      </c>
      <c r="T60" s="221" t="n">
        <f aca="false">SUM(C60:S60)</f>
        <v>67241.41738</v>
      </c>
      <c r="U60" s="227" t="n">
        <f aca="false">(T60-T56)/T56</f>
        <v>-0.0448893288810259</v>
      </c>
    </row>
    <row r="61" customFormat="false" ht="13.5" hidden="false" customHeight="false" outlineLevel="0" collapsed="false">
      <c r="B61" s="228" t="s">
        <v>190</v>
      </c>
      <c r="C61" s="229" t="n">
        <v>12160.637</v>
      </c>
      <c r="D61" s="229" t="n">
        <v>1086.8244</v>
      </c>
      <c r="E61" s="229" t="n">
        <v>4299.7692</v>
      </c>
      <c r="F61" s="229" t="n">
        <v>659.34397</v>
      </c>
      <c r="G61" s="229" t="n">
        <v>2184.906</v>
      </c>
      <c r="H61" s="229" t="n">
        <v>749.29789</v>
      </c>
      <c r="I61" s="229" t="n">
        <v>1021.0814</v>
      </c>
      <c r="J61" s="229" t="n">
        <v>322.1746</v>
      </c>
      <c r="K61" s="229" t="n">
        <v>13802.848</v>
      </c>
      <c r="L61" s="229" t="n">
        <v>5655.3571</v>
      </c>
      <c r="M61" s="229" t="n">
        <v>355.72809</v>
      </c>
      <c r="N61" s="229" t="n">
        <v>5323.0988</v>
      </c>
      <c r="O61" s="229" t="n">
        <v>4267.8482</v>
      </c>
      <c r="P61" s="229" t="n">
        <v>4504.1603</v>
      </c>
      <c r="Q61" s="229" t="n">
        <v>496.41667</v>
      </c>
      <c r="R61" s="229" t="n">
        <v>5968.2873</v>
      </c>
      <c r="S61" s="230" t="n">
        <v>170.49968</v>
      </c>
      <c r="T61" s="236" t="n">
        <f aca="false">SUM(C61:S61)</f>
        <v>63028.2786</v>
      </c>
      <c r="U61" s="237" t="n">
        <f aca="false">(T61-T57)/T57</f>
        <v>-0.0928947611282112</v>
      </c>
    </row>
    <row r="62" customFormat="false" ht="12.75" hidden="false" customHeight="false" outlineLevel="0" collapsed="false">
      <c r="B62" s="231" t="s">
        <v>191</v>
      </c>
      <c r="C62" s="232" t="n">
        <v>10983.535</v>
      </c>
      <c r="D62" s="232" t="n">
        <v>1039.3804</v>
      </c>
      <c r="E62" s="232" t="n">
        <v>3887.5351</v>
      </c>
      <c r="F62" s="232" t="n">
        <v>657.83313</v>
      </c>
      <c r="G62" s="232" t="n">
        <v>1646.0716</v>
      </c>
      <c r="H62" s="232" t="n">
        <v>522.02439</v>
      </c>
      <c r="I62" s="232" t="n">
        <v>972.6115</v>
      </c>
      <c r="J62" s="232" t="n">
        <v>391.7782</v>
      </c>
      <c r="K62" s="232" t="n">
        <v>12633.977</v>
      </c>
      <c r="L62" s="232" t="n">
        <v>5474.707</v>
      </c>
      <c r="M62" s="232" t="n">
        <v>295.9403</v>
      </c>
      <c r="N62" s="232" t="n">
        <v>5959.9141</v>
      </c>
      <c r="O62" s="232" t="n">
        <v>4563.8435</v>
      </c>
      <c r="P62" s="232" t="n">
        <v>5015.049</v>
      </c>
      <c r="Q62" s="232" t="n">
        <v>474.50524</v>
      </c>
      <c r="R62" s="232" t="n">
        <v>6044.3425</v>
      </c>
      <c r="S62" s="233" t="n">
        <v>180.39396</v>
      </c>
      <c r="T62" s="234" t="n">
        <f aca="false">SUM(C62:S62)</f>
        <v>60743.44192</v>
      </c>
      <c r="U62" s="235" t="n">
        <f aca="false">(T62-T58)/T58</f>
        <v>-0.201459766937616</v>
      </c>
    </row>
    <row r="63" customFormat="false" ht="12.75" hidden="false" customHeight="false" outlineLevel="0" collapsed="false">
      <c r="B63" s="223" t="s">
        <v>192</v>
      </c>
      <c r="C63" s="224" t="n">
        <v>10756.072</v>
      </c>
      <c r="D63" s="224" t="n">
        <v>950.15067</v>
      </c>
      <c r="E63" s="224" t="n">
        <v>2792.4959</v>
      </c>
      <c r="F63" s="224" t="n">
        <v>544.6312</v>
      </c>
      <c r="G63" s="224" t="n">
        <v>1904.7031</v>
      </c>
      <c r="H63" s="224" t="n">
        <v>591.06099</v>
      </c>
      <c r="I63" s="224" t="n">
        <v>869.15144</v>
      </c>
      <c r="J63" s="224" t="n">
        <v>352.85448</v>
      </c>
      <c r="K63" s="224" t="n">
        <v>12438.987</v>
      </c>
      <c r="L63" s="224" t="n">
        <v>4714.7212</v>
      </c>
      <c r="M63" s="224" t="n">
        <v>264.64829</v>
      </c>
      <c r="N63" s="224" t="n">
        <v>5611.0587</v>
      </c>
      <c r="O63" s="224" t="n">
        <v>4130.1892</v>
      </c>
      <c r="P63" s="224" t="n">
        <v>4212.3106</v>
      </c>
      <c r="Q63" s="224" t="n">
        <v>387.91834</v>
      </c>
      <c r="R63" s="224" t="n">
        <v>5223.9367</v>
      </c>
      <c r="S63" s="226" t="n">
        <v>114.03098</v>
      </c>
      <c r="T63" s="221" t="n">
        <f aca="false">SUM(C63:S63)</f>
        <v>55858.92079</v>
      </c>
      <c r="U63" s="227" t="n">
        <f aca="false">(T63-T59)/T59</f>
        <v>-0.253337540778715</v>
      </c>
    </row>
    <row r="64" customFormat="false" ht="12.75" hidden="false" customHeight="false" outlineLevel="0" collapsed="false">
      <c r="B64" s="223" t="s">
        <v>193</v>
      </c>
      <c r="C64" s="224" t="n">
        <v>10797.826</v>
      </c>
      <c r="D64" s="224" t="n">
        <v>860.55731</v>
      </c>
      <c r="E64" s="224" t="n">
        <v>3627.3822</v>
      </c>
      <c r="F64" s="224" t="n">
        <v>609.49222</v>
      </c>
      <c r="G64" s="224" t="n">
        <v>1904.9165</v>
      </c>
      <c r="H64" s="224" t="n">
        <v>716.2528</v>
      </c>
      <c r="I64" s="224" t="n">
        <v>1158.4177</v>
      </c>
      <c r="J64" s="224" t="n">
        <v>419.94667</v>
      </c>
      <c r="K64" s="224" t="n">
        <v>14089.673</v>
      </c>
      <c r="L64" s="224" t="n">
        <v>5313.1854</v>
      </c>
      <c r="M64" s="224" t="n">
        <v>360.80206</v>
      </c>
      <c r="N64" s="224" t="n">
        <v>5052.8147</v>
      </c>
      <c r="O64" s="224" t="n">
        <v>4197.7202</v>
      </c>
      <c r="P64" s="224" t="n">
        <v>4358.9841</v>
      </c>
      <c r="Q64" s="224" t="n">
        <v>507.19185</v>
      </c>
      <c r="R64" s="224" t="n">
        <v>5382.6555</v>
      </c>
      <c r="S64" s="226" t="n">
        <v>118.06055</v>
      </c>
      <c r="T64" s="221" t="n">
        <f aca="false">SUM(C64:S64)</f>
        <v>59475.87876</v>
      </c>
      <c r="U64" s="227" t="n">
        <f aca="false">(T64-T60)/T60</f>
        <v>-0.115487432040803</v>
      </c>
    </row>
    <row r="65" customFormat="false" ht="13.5" hidden="false" customHeight="false" outlineLevel="0" collapsed="false">
      <c r="B65" s="228" t="s">
        <v>194</v>
      </c>
      <c r="C65" s="229" t="n">
        <v>11864.18</v>
      </c>
      <c r="D65" s="229" t="n">
        <v>998.35405</v>
      </c>
      <c r="E65" s="229" t="n">
        <v>3978.7525</v>
      </c>
      <c r="F65" s="229" t="n">
        <v>643.43217</v>
      </c>
      <c r="G65" s="229" t="n">
        <v>1945.1518</v>
      </c>
      <c r="H65" s="229" t="n">
        <v>694.74753</v>
      </c>
      <c r="I65" s="229" t="n">
        <v>1163.4804</v>
      </c>
      <c r="J65" s="229" t="n">
        <v>359.98327</v>
      </c>
      <c r="K65" s="229" t="n">
        <v>14212.734</v>
      </c>
      <c r="L65" s="229" t="n">
        <v>5087.6541</v>
      </c>
      <c r="M65" s="229" t="n">
        <v>410.38339</v>
      </c>
      <c r="N65" s="229" t="n">
        <v>5865.1097</v>
      </c>
      <c r="O65" s="229" t="n">
        <v>3922.8262</v>
      </c>
      <c r="P65" s="229" t="n">
        <v>3851.9885</v>
      </c>
      <c r="Q65" s="229" t="n">
        <v>547.83221</v>
      </c>
      <c r="R65" s="229" t="n">
        <v>5266.0885</v>
      </c>
      <c r="S65" s="230" t="n">
        <v>121.86789</v>
      </c>
      <c r="T65" s="236" t="n">
        <f aca="false">SUM(C65:S65)</f>
        <v>60934.56621</v>
      </c>
      <c r="U65" s="237" t="n">
        <f aca="false">(T65-T61)/T61</f>
        <v>-0.0332186192690973</v>
      </c>
    </row>
    <row r="66" customFormat="false" ht="12.75" hidden="false" customHeight="false" outlineLevel="0" collapsed="false">
      <c r="B66" s="231" t="str">
        <f aca="false">EXPV_RM!B66</f>
        <v>2010:1</v>
      </c>
      <c r="C66" s="232" t="n">
        <v>11442.513</v>
      </c>
      <c r="D66" s="232" t="n">
        <v>940.4629</v>
      </c>
      <c r="E66" s="232" t="n">
        <v>4264.9665</v>
      </c>
      <c r="F66" s="232" t="n">
        <v>596.74191</v>
      </c>
      <c r="G66" s="232" t="n">
        <v>1725.92</v>
      </c>
      <c r="H66" s="232" t="n">
        <v>749.76337</v>
      </c>
      <c r="I66" s="232" t="n">
        <v>1111.195</v>
      </c>
      <c r="J66" s="232" t="n">
        <v>339.67659</v>
      </c>
      <c r="K66" s="232" t="n">
        <v>12982.557</v>
      </c>
      <c r="L66" s="232" t="n">
        <v>5168.8035</v>
      </c>
      <c r="M66" s="232" t="n">
        <v>377.50222</v>
      </c>
      <c r="N66" s="232" t="n">
        <v>5282.6811</v>
      </c>
      <c r="O66" s="232" t="n">
        <v>4474.708</v>
      </c>
      <c r="P66" s="232" t="n">
        <v>4115.1866</v>
      </c>
      <c r="Q66" s="232" t="n">
        <v>568.21563</v>
      </c>
      <c r="R66" s="232" t="n">
        <v>5516.2566</v>
      </c>
      <c r="S66" s="233" t="n">
        <v>128.9096</v>
      </c>
      <c r="T66" s="234" t="n">
        <f aca="false">SUM(C66:S66)</f>
        <v>59786.05952</v>
      </c>
      <c r="U66" s="235" t="n">
        <f aca="false">(T66-T62)/T62</f>
        <v>-0.0157610825093002</v>
      </c>
    </row>
    <row r="67" customFormat="false" ht="12.75" hidden="false" customHeight="false" outlineLevel="0" collapsed="false">
      <c r="B67" s="223" t="str">
        <f aca="false">EXPV_RM!B67</f>
        <v>2010:2</v>
      </c>
      <c r="C67" s="224" t="n">
        <v>10676.721</v>
      </c>
      <c r="D67" s="224" t="n">
        <v>963.95178</v>
      </c>
      <c r="E67" s="224" t="n">
        <v>3152.8387</v>
      </c>
      <c r="F67" s="224" t="n">
        <v>666.01455</v>
      </c>
      <c r="G67" s="224" t="n">
        <v>2033.0655</v>
      </c>
      <c r="H67" s="224" t="n">
        <v>697.14823</v>
      </c>
      <c r="I67" s="224" t="n">
        <v>1104.2017</v>
      </c>
      <c r="J67" s="224" t="n">
        <v>380.76398</v>
      </c>
      <c r="K67" s="224" t="n">
        <v>13056.115</v>
      </c>
      <c r="L67" s="224" t="n">
        <v>5122.1016</v>
      </c>
      <c r="M67" s="224" t="n">
        <v>311.9411</v>
      </c>
      <c r="N67" s="224" t="n">
        <v>5822.3826</v>
      </c>
      <c r="O67" s="224" t="n">
        <v>3924.8461</v>
      </c>
      <c r="P67" s="224" t="n">
        <v>4086.8718</v>
      </c>
      <c r="Q67" s="224" t="n">
        <v>527.56632</v>
      </c>
      <c r="R67" s="224" t="n">
        <v>5757.4591</v>
      </c>
      <c r="S67" s="226" t="n">
        <v>128.13795</v>
      </c>
      <c r="T67" s="221" t="n">
        <f aca="false">SUM(C67:S67)</f>
        <v>58412.12701</v>
      </c>
      <c r="U67" s="227" t="n">
        <f aca="false">(T67-T63)/T63</f>
        <v>0.0457081193816598</v>
      </c>
    </row>
    <row r="68" customFormat="false" ht="12.75" hidden="false" customHeight="false" outlineLevel="0" collapsed="false">
      <c r="B68" s="223" t="str">
        <f aca="false">EXPV_RM!B68</f>
        <v>2010:3</v>
      </c>
      <c r="C68" s="224" t="n">
        <v>10413.084</v>
      </c>
      <c r="D68" s="224" t="n">
        <v>1040.7764</v>
      </c>
      <c r="E68" s="224" t="n">
        <v>3701.557</v>
      </c>
      <c r="F68" s="224" t="n">
        <v>463.4775</v>
      </c>
      <c r="G68" s="224" t="n">
        <v>1599.9121</v>
      </c>
      <c r="H68" s="224" t="n">
        <v>795.86007</v>
      </c>
      <c r="I68" s="224" t="n">
        <v>1039.4556</v>
      </c>
      <c r="J68" s="224" t="n">
        <v>383.12166</v>
      </c>
      <c r="K68" s="224" t="n">
        <v>13724.693</v>
      </c>
      <c r="L68" s="224" t="n">
        <v>4909.1286</v>
      </c>
      <c r="M68" s="224" t="n">
        <v>311.60217</v>
      </c>
      <c r="N68" s="224" t="n">
        <v>5311.8981</v>
      </c>
      <c r="O68" s="224" t="n">
        <v>4300.4009</v>
      </c>
      <c r="P68" s="224" t="n">
        <v>4085.5545</v>
      </c>
      <c r="Q68" s="224" t="n">
        <v>536.32298</v>
      </c>
      <c r="R68" s="224" t="n">
        <v>5655.3977</v>
      </c>
      <c r="S68" s="226" t="n">
        <v>145.37591</v>
      </c>
      <c r="T68" s="221" t="n">
        <f aca="false">SUM(C68:S68)</f>
        <v>58417.61819</v>
      </c>
      <c r="U68" s="227" t="n">
        <f aca="false">(T68-T64)/T64</f>
        <v>-0.0177931052396948</v>
      </c>
    </row>
    <row r="69" customFormat="false" ht="13.5" hidden="false" customHeight="false" outlineLevel="0" collapsed="false">
      <c r="B69" s="228" t="str">
        <f aca="false">EXPV_RM!B69</f>
        <v>2010:4</v>
      </c>
      <c r="C69" s="229" t="n">
        <v>11142.553</v>
      </c>
      <c r="D69" s="229" t="n">
        <v>891.90549</v>
      </c>
      <c r="E69" s="229" t="n">
        <v>4162.4539</v>
      </c>
      <c r="F69" s="229" t="n">
        <v>499.85463</v>
      </c>
      <c r="G69" s="229" t="n">
        <v>1787.9463</v>
      </c>
      <c r="H69" s="229" t="n">
        <v>690.58483</v>
      </c>
      <c r="I69" s="229" t="n">
        <v>1048.7308</v>
      </c>
      <c r="J69" s="229" t="n">
        <v>445.82222</v>
      </c>
      <c r="K69" s="229" t="n">
        <v>14187.465</v>
      </c>
      <c r="L69" s="229" t="n">
        <v>5234.4609</v>
      </c>
      <c r="M69" s="229" t="n">
        <v>301.96992</v>
      </c>
      <c r="N69" s="229" t="n">
        <v>5352.3249</v>
      </c>
      <c r="O69" s="229" t="n">
        <v>4486.911</v>
      </c>
      <c r="P69" s="229" t="n">
        <v>3961.2019</v>
      </c>
      <c r="Q69" s="229" t="n">
        <v>512.41418</v>
      </c>
      <c r="R69" s="229" t="n">
        <v>5834.1516</v>
      </c>
      <c r="S69" s="230" t="n">
        <v>174.84588</v>
      </c>
      <c r="T69" s="236" t="n">
        <f aca="false">SUM(C69:S69)</f>
        <v>60715.59645</v>
      </c>
      <c r="U69" s="237" t="n">
        <f aca="false">(T69-T65)/T65</f>
        <v>-0.00359352291514421</v>
      </c>
    </row>
    <row r="70" customFormat="false" ht="12.75" hidden="false" customHeight="false" outlineLevel="0" collapsed="false">
      <c r="B70" s="231" t="str">
        <f aca="false">EXPV_RM!B70</f>
        <v>2011:1</v>
      </c>
      <c r="C70" s="232" t="n">
        <v>12167.63</v>
      </c>
      <c r="D70" s="232" t="n">
        <v>981.32459</v>
      </c>
      <c r="E70" s="232" t="n">
        <v>2990.5529</v>
      </c>
      <c r="F70" s="232" t="n">
        <v>432.35312</v>
      </c>
      <c r="G70" s="232" t="n">
        <v>1455.7011</v>
      </c>
      <c r="H70" s="232" t="n">
        <v>672.93163</v>
      </c>
      <c r="I70" s="232" t="n">
        <v>998.26511</v>
      </c>
      <c r="J70" s="232" t="n">
        <v>336.29185</v>
      </c>
      <c r="K70" s="232" t="n">
        <v>11666.712</v>
      </c>
      <c r="L70" s="232" t="n">
        <v>4893.8379</v>
      </c>
      <c r="M70" s="232" t="n">
        <v>334.4991</v>
      </c>
      <c r="N70" s="232" t="n">
        <v>5368.3278</v>
      </c>
      <c r="O70" s="232" t="n">
        <v>3597.4886</v>
      </c>
      <c r="P70" s="232" t="n">
        <v>4178.5452</v>
      </c>
      <c r="Q70" s="232" t="n">
        <v>560.42772</v>
      </c>
      <c r="R70" s="232" t="n">
        <v>5669.2209</v>
      </c>
      <c r="S70" s="233" t="n">
        <v>156.92338</v>
      </c>
      <c r="T70" s="234" t="n">
        <f aca="false">SUM(C70:S70)</f>
        <v>56461.0329</v>
      </c>
      <c r="U70" s="235" t="n">
        <f aca="false">(T70-T66)/T66</f>
        <v>-0.0556154168161509</v>
      </c>
    </row>
    <row r="71" customFormat="false" ht="12.75" hidden="false" customHeight="false" outlineLevel="0" collapsed="false">
      <c r="B71" s="223" t="str">
        <f aca="false">EXPV_RM!B71</f>
        <v>2011:2</v>
      </c>
      <c r="C71" s="224" t="n">
        <v>11266.398</v>
      </c>
      <c r="D71" s="224" t="n">
        <v>1205.5517</v>
      </c>
      <c r="E71" s="224" t="n">
        <v>3852.7122</v>
      </c>
      <c r="F71" s="224" t="n">
        <v>647.73186</v>
      </c>
      <c r="G71" s="224" t="n">
        <v>1422.4971</v>
      </c>
      <c r="H71" s="224" t="n">
        <v>640.76763</v>
      </c>
      <c r="I71" s="224" t="n">
        <v>1125.4118</v>
      </c>
      <c r="J71" s="224" t="n">
        <v>414.09824</v>
      </c>
      <c r="K71" s="224" t="n">
        <v>11969.544</v>
      </c>
      <c r="L71" s="224" t="n">
        <v>4505.3684</v>
      </c>
      <c r="M71" s="224" t="n">
        <v>381.88896</v>
      </c>
      <c r="N71" s="224" t="n">
        <v>5546.258</v>
      </c>
      <c r="O71" s="224" t="n">
        <v>3647.392</v>
      </c>
      <c r="P71" s="224" t="n">
        <v>3995.4974</v>
      </c>
      <c r="Q71" s="224" t="n">
        <v>550.4421</v>
      </c>
      <c r="R71" s="224" t="n">
        <v>5240.8103</v>
      </c>
      <c r="S71" s="226" t="n">
        <v>228.27943</v>
      </c>
      <c r="T71" s="221" t="n">
        <f aca="false">SUM(C71:S71)</f>
        <v>56640.64912</v>
      </c>
      <c r="U71" s="227" t="n">
        <f aca="false">(T71-T67)/T67</f>
        <v>-0.0303272279349924</v>
      </c>
    </row>
    <row r="72" customFormat="false" ht="12.75" hidden="false" customHeight="false" outlineLevel="0" collapsed="false">
      <c r="B72" s="223" t="str">
        <f aca="false">EXPV_RM!B72</f>
        <v>2011:3</v>
      </c>
      <c r="C72" s="224" t="n">
        <v>12363.028</v>
      </c>
      <c r="D72" s="224" t="n">
        <v>1149.8999</v>
      </c>
      <c r="E72" s="224" t="n">
        <v>3210.7833</v>
      </c>
      <c r="F72" s="224" t="n">
        <v>435.84028</v>
      </c>
      <c r="G72" s="224" t="n">
        <v>1445.2614</v>
      </c>
      <c r="H72" s="224" t="n">
        <v>561.97699</v>
      </c>
      <c r="I72" s="224" t="n">
        <v>1038.1421</v>
      </c>
      <c r="J72" s="224" t="n">
        <v>469.90714</v>
      </c>
      <c r="K72" s="224" t="n">
        <v>12299.339</v>
      </c>
      <c r="L72" s="224" t="n">
        <v>4456.2024</v>
      </c>
      <c r="M72" s="224" t="n">
        <v>318.91225</v>
      </c>
      <c r="N72" s="224" t="n">
        <v>5633.781</v>
      </c>
      <c r="O72" s="224" t="n">
        <v>4117.9816</v>
      </c>
      <c r="P72" s="224" t="n">
        <v>4321.5695</v>
      </c>
      <c r="Q72" s="224" t="n">
        <v>520.78804</v>
      </c>
      <c r="R72" s="224" t="n">
        <v>4976.4606</v>
      </c>
      <c r="S72" s="226" t="n">
        <v>153.89608</v>
      </c>
      <c r="T72" s="221" t="n">
        <f aca="false">SUM(C72:S72)</f>
        <v>57473.76958</v>
      </c>
      <c r="U72" s="227" t="n">
        <f aca="false">(T72-T68)/T68</f>
        <v>-0.0161569170268153</v>
      </c>
    </row>
    <row r="73" customFormat="false" ht="13.5" hidden="false" customHeight="false" outlineLevel="0" collapsed="false">
      <c r="B73" s="228" t="str">
        <f aca="false">EXPV_RM!B73</f>
        <v>2011:4</v>
      </c>
      <c r="C73" s="229" t="n">
        <v>11639.137</v>
      </c>
      <c r="D73" s="229" t="n">
        <v>1149.7125</v>
      </c>
      <c r="E73" s="229" t="n">
        <v>3899.4287</v>
      </c>
      <c r="F73" s="229" t="n">
        <v>470.50502</v>
      </c>
      <c r="G73" s="229" t="n">
        <v>1959.6137</v>
      </c>
      <c r="H73" s="229" t="n">
        <v>613.7988</v>
      </c>
      <c r="I73" s="229" t="n">
        <v>976.4317</v>
      </c>
      <c r="J73" s="229" t="n">
        <v>414.38053</v>
      </c>
      <c r="K73" s="229" t="n">
        <v>10770.924</v>
      </c>
      <c r="L73" s="229" t="n">
        <v>4360.4585</v>
      </c>
      <c r="M73" s="229" t="n">
        <v>294.17404</v>
      </c>
      <c r="N73" s="229" t="n">
        <v>5705.6163</v>
      </c>
      <c r="O73" s="229" t="n">
        <v>4147.3059</v>
      </c>
      <c r="P73" s="229" t="n">
        <v>5391.004</v>
      </c>
      <c r="Q73" s="229" t="n">
        <v>762.15868</v>
      </c>
      <c r="R73" s="229" t="n">
        <v>4374.1992</v>
      </c>
      <c r="S73" s="230" t="n">
        <v>146.64304</v>
      </c>
      <c r="T73" s="236" t="n">
        <f aca="false">SUM(C73:S73)</f>
        <v>57075.49161</v>
      </c>
      <c r="U73" s="237" t="n">
        <f aca="false">(T73-T69)/T69</f>
        <v>-0.059953373644244</v>
      </c>
    </row>
    <row r="74" customFormat="false" ht="12.75" hidden="false" customHeight="false" outlineLevel="0" collapsed="false">
      <c r="B74" s="231" t="str">
        <f aca="false">EXPV_RM!B74</f>
        <v>2012:1</v>
      </c>
      <c r="C74" s="232" t="n">
        <v>13335.909</v>
      </c>
      <c r="D74" s="232" t="n">
        <v>1069.6177</v>
      </c>
      <c r="E74" s="232" t="n">
        <v>3896.3893</v>
      </c>
      <c r="F74" s="232" t="n">
        <v>450.03371</v>
      </c>
      <c r="G74" s="232" t="n">
        <v>1668.2169</v>
      </c>
      <c r="H74" s="232" t="n">
        <v>630.7037</v>
      </c>
      <c r="I74" s="232" t="n">
        <v>1109.9628</v>
      </c>
      <c r="J74" s="232" t="n">
        <v>472.15005</v>
      </c>
      <c r="K74" s="232" t="n">
        <v>11618.975</v>
      </c>
      <c r="L74" s="232" t="n">
        <v>4739.5366</v>
      </c>
      <c r="M74" s="232" t="n">
        <v>342.15203</v>
      </c>
      <c r="N74" s="232" t="n">
        <v>6431.4652</v>
      </c>
      <c r="O74" s="232" t="n">
        <v>4868.6703</v>
      </c>
      <c r="P74" s="232" t="n">
        <v>5319.5288</v>
      </c>
      <c r="Q74" s="232" t="n">
        <v>569.69799</v>
      </c>
      <c r="R74" s="232" t="n">
        <v>4356.8789</v>
      </c>
      <c r="S74" s="233" t="n">
        <v>127.5783</v>
      </c>
      <c r="T74" s="234" t="n">
        <f aca="false">SUM(C74:S74)</f>
        <v>61007.46628</v>
      </c>
      <c r="U74" s="235" t="n">
        <f aca="false">(T74-T70)/T70</f>
        <v>0.0805233830569899</v>
      </c>
    </row>
    <row r="75" customFormat="false" ht="12.75" hidden="false" customHeight="false" outlineLevel="0" collapsed="false">
      <c r="B75" s="223" t="str">
        <f aca="false">EXPV_RM!B75</f>
        <v>2012:2</v>
      </c>
      <c r="C75" s="224" t="n">
        <v>12943.716</v>
      </c>
      <c r="D75" s="224" t="n">
        <v>1080.3448</v>
      </c>
      <c r="E75" s="224" t="n">
        <v>4237.097</v>
      </c>
      <c r="F75" s="224" t="n">
        <v>571.07378</v>
      </c>
      <c r="G75" s="224" t="n">
        <v>1372.8861</v>
      </c>
      <c r="H75" s="224" t="n">
        <v>629.03382</v>
      </c>
      <c r="I75" s="224" t="n">
        <v>1200.6406</v>
      </c>
      <c r="J75" s="224" t="n">
        <v>498.53303</v>
      </c>
      <c r="K75" s="224" t="n">
        <v>12058.254</v>
      </c>
      <c r="L75" s="224" t="n">
        <v>4176.4552</v>
      </c>
      <c r="M75" s="224" t="n">
        <v>294.77398</v>
      </c>
      <c r="N75" s="224" t="n">
        <v>5721.3808</v>
      </c>
      <c r="O75" s="224" t="n">
        <v>4194.6634</v>
      </c>
      <c r="P75" s="224" t="n">
        <v>5382.2393</v>
      </c>
      <c r="Q75" s="224" t="n">
        <v>593.01721</v>
      </c>
      <c r="R75" s="224" t="n">
        <v>4252.6357</v>
      </c>
      <c r="S75" s="226" t="n">
        <v>140.97365</v>
      </c>
      <c r="T75" s="221" t="n">
        <f aca="false">SUM(C75:S75)</f>
        <v>59347.71837</v>
      </c>
      <c r="U75" s="227" t="n">
        <f aca="false">(T75-T71)/T71</f>
        <v>0.0477937539922034</v>
      </c>
    </row>
    <row r="76" customFormat="false" ht="12.75" hidden="false" customHeight="false" outlineLevel="0" collapsed="false">
      <c r="B76" s="223" t="str">
        <f aca="false">EXPV_RM!B76</f>
        <v>2012:3</v>
      </c>
      <c r="C76" s="224" t="n">
        <v>12214.366</v>
      </c>
      <c r="D76" s="224" t="n">
        <v>1132.4124</v>
      </c>
      <c r="E76" s="224" t="n">
        <v>3706.2321</v>
      </c>
      <c r="F76" s="224" t="n">
        <v>436.17597</v>
      </c>
      <c r="G76" s="224" t="n">
        <v>1518.6977</v>
      </c>
      <c r="H76" s="224" t="n">
        <v>617.87392</v>
      </c>
      <c r="I76" s="224" t="n">
        <v>964.2882</v>
      </c>
      <c r="J76" s="224" t="n">
        <v>453.77837</v>
      </c>
      <c r="K76" s="224" t="n">
        <v>12008.22</v>
      </c>
      <c r="L76" s="224" t="n">
        <v>3954.5449</v>
      </c>
      <c r="M76" s="224" t="n">
        <v>320.17477</v>
      </c>
      <c r="N76" s="224" t="n">
        <v>6267.9732</v>
      </c>
      <c r="O76" s="224" t="n">
        <v>4123.6912</v>
      </c>
      <c r="P76" s="224" t="n">
        <v>5450.7346</v>
      </c>
      <c r="Q76" s="224" t="n">
        <v>528.17858</v>
      </c>
      <c r="R76" s="224" t="n">
        <v>4439.6313</v>
      </c>
      <c r="S76" s="226" t="n">
        <v>162.77643</v>
      </c>
      <c r="T76" s="221" t="n">
        <f aca="false">SUM(C76:S76)</f>
        <v>58299.74964</v>
      </c>
      <c r="U76" s="227" t="n">
        <f aca="false">(T76-T72)/T72</f>
        <v>0.0143714265835704</v>
      </c>
    </row>
    <row r="77" customFormat="false" ht="13.5" hidden="false" customHeight="false" outlineLevel="0" collapsed="false">
      <c r="B77" s="228" t="str">
        <f aca="false">EXPV_RM!B77</f>
        <v>2012:4</v>
      </c>
      <c r="C77" s="229" t="n">
        <v>11463.166</v>
      </c>
      <c r="D77" s="229" t="n">
        <v>1182.8017</v>
      </c>
      <c r="E77" s="229" t="n">
        <v>4435.1957</v>
      </c>
      <c r="F77" s="229" t="n">
        <v>549.28515</v>
      </c>
      <c r="G77" s="229" t="n">
        <v>1474.0287</v>
      </c>
      <c r="H77" s="229" t="n">
        <v>583.0211</v>
      </c>
      <c r="I77" s="229" t="n">
        <v>919.82434</v>
      </c>
      <c r="J77" s="229" t="n">
        <v>435.8109</v>
      </c>
      <c r="K77" s="229" t="n">
        <v>10260.687</v>
      </c>
      <c r="L77" s="229" t="n">
        <v>4337.4372</v>
      </c>
      <c r="M77" s="229" t="n">
        <v>296.13921</v>
      </c>
      <c r="N77" s="229" t="n">
        <v>5837.0841</v>
      </c>
      <c r="O77" s="229" t="n">
        <v>3825.1863</v>
      </c>
      <c r="P77" s="229" t="n">
        <v>5450.9659</v>
      </c>
      <c r="Q77" s="229" t="n">
        <v>507.20969</v>
      </c>
      <c r="R77" s="229" t="n">
        <v>4575.8024</v>
      </c>
      <c r="S77" s="230" t="n">
        <v>152.9608</v>
      </c>
      <c r="T77" s="236" t="n">
        <f aca="false">SUM(C77:S77)</f>
        <v>56286.60619</v>
      </c>
      <c r="U77" s="237" t="n">
        <f aca="false">(T77-T73)/T73</f>
        <v>-0.0138217893135377</v>
      </c>
    </row>
    <row r="78" customFormat="false" ht="12.75" hidden="false" customHeight="false" outlineLevel="0" collapsed="false">
      <c r="B78" s="231" t="str">
        <f aca="false">EXPV_RM!B78</f>
        <v>2013:1</v>
      </c>
      <c r="C78" s="232" t="n">
        <v>12280.89</v>
      </c>
      <c r="D78" s="232" t="n">
        <v>927.66971</v>
      </c>
      <c r="E78" s="232" t="n">
        <v>3350.8155</v>
      </c>
      <c r="F78" s="232" t="n">
        <v>305.7925</v>
      </c>
      <c r="G78" s="232" t="n">
        <v>1520.9344</v>
      </c>
      <c r="H78" s="232" t="n">
        <v>665.54232</v>
      </c>
      <c r="I78" s="232" t="n">
        <v>940.93822</v>
      </c>
      <c r="J78" s="232" t="n">
        <v>407.65277</v>
      </c>
      <c r="K78" s="232" t="n">
        <v>10516.361</v>
      </c>
      <c r="L78" s="232" t="n">
        <v>4386.265</v>
      </c>
      <c r="M78" s="232" t="n">
        <v>365.50277</v>
      </c>
      <c r="N78" s="232" t="n">
        <v>5073.9061</v>
      </c>
      <c r="O78" s="232" t="n">
        <v>4529.8463</v>
      </c>
      <c r="P78" s="232" t="n">
        <v>4964.029</v>
      </c>
      <c r="Q78" s="232" t="n">
        <v>498.14825</v>
      </c>
      <c r="R78" s="232" t="n">
        <v>4944.9618</v>
      </c>
      <c r="S78" s="233" t="n">
        <v>143.34549</v>
      </c>
      <c r="T78" s="234" t="n">
        <f aca="false">SUM(C78:S78)</f>
        <v>55822.60113</v>
      </c>
      <c r="U78" s="235" t="n">
        <f aca="false">(T78-T74)/T74</f>
        <v>-0.0849873870552751</v>
      </c>
    </row>
    <row r="79" customFormat="false" ht="12.75" hidden="false" customHeight="false" outlineLevel="0" collapsed="false">
      <c r="B79" s="223" t="str">
        <f aca="false">EXPV_RM!B79</f>
        <v>2013:2</v>
      </c>
      <c r="C79" s="224" t="n">
        <v>12819.687</v>
      </c>
      <c r="D79" s="224" t="n">
        <v>1125.5534</v>
      </c>
      <c r="E79" s="224" t="n">
        <v>3889.0197</v>
      </c>
      <c r="F79" s="224" t="n">
        <v>295.56281</v>
      </c>
      <c r="G79" s="224" t="n">
        <v>1440.6108</v>
      </c>
      <c r="H79" s="224" t="n">
        <v>605.29707</v>
      </c>
      <c r="I79" s="224" t="n">
        <v>986.11394</v>
      </c>
      <c r="J79" s="224" t="n">
        <v>459.1401</v>
      </c>
      <c r="K79" s="224" t="n">
        <v>10348.27</v>
      </c>
      <c r="L79" s="224" t="n">
        <v>4645.7445</v>
      </c>
      <c r="M79" s="224" t="n">
        <v>372.33967</v>
      </c>
      <c r="N79" s="224" t="n">
        <v>5723.1896</v>
      </c>
      <c r="O79" s="224" t="n">
        <v>4011.399</v>
      </c>
      <c r="P79" s="224" t="n">
        <v>5493.0431</v>
      </c>
      <c r="Q79" s="224" t="n">
        <v>519.39371</v>
      </c>
      <c r="R79" s="224" t="n">
        <v>4539.8124</v>
      </c>
      <c r="S79" s="226" t="n">
        <v>131.88626</v>
      </c>
      <c r="T79" s="221" t="n">
        <f aca="false">SUM(C79:S79)</f>
        <v>57406.06306</v>
      </c>
      <c r="U79" s="227" t="n">
        <f aca="false">(T79-T75)/T75</f>
        <v>-0.0327165957399551</v>
      </c>
    </row>
    <row r="80" customFormat="false" ht="12.75" hidden="false" customHeight="false" outlineLevel="0" collapsed="false">
      <c r="B80" s="223" t="str">
        <f aca="false">EXPV_RM!B80</f>
        <v>2013:3</v>
      </c>
      <c r="C80" s="224" t="n">
        <v>12078.723</v>
      </c>
      <c r="D80" s="224" t="n">
        <v>1299.8328</v>
      </c>
      <c r="E80" s="224" t="n">
        <v>4184.0021</v>
      </c>
      <c r="F80" s="224" t="n">
        <v>262.73173</v>
      </c>
      <c r="G80" s="224" t="n">
        <v>1215.7093</v>
      </c>
      <c r="H80" s="224" t="n">
        <v>688.35714</v>
      </c>
      <c r="I80" s="224" t="n">
        <v>928.1489</v>
      </c>
      <c r="J80" s="224" t="n">
        <v>461.67674</v>
      </c>
      <c r="K80" s="224" t="n">
        <v>11239.797</v>
      </c>
      <c r="L80" s="224" t="n">
        <v>4912.8827</v>
      </c>
      <c r="M80" s="224" t="n">
        <v>346.03617</v>
      </c>
      <c r="N80" s="224" t="n">
        <v>5836.9167</v>
      </c>
      <c r="O80" s="224" t="n">
        <v>3391.5006</v>
      </c>
      <c r="P80" s="224" t="n">
        <v>5354.224</v>
      </c>
      <c r="Q80" s="224" t="n">
        <v>545.93736</v>
      </c>
      <c r="R80" s="224" t="n">
        <v>4946.786</v>
      </c>
      <c r="S80" s="226" t="n">
        <v>138.66243</v>
      </c>
      <c r="T80" s="221" t="n">
        <f aca="false">SUM(C80:S80)</f>
        <v>57831.92467</v>
      </c>
      <c r="U80" s="227" t="n">
        <f aca="false">(T80-T76)/T76</f>
        <v>-0.00802447648384106</v>
      </c>
    </row>
    <row r="81" customFormat="false" ht="13.5" hidden="false" customHeight="false" outlineLevel="0" collapsed="false">
      <c r="B81" s="228" t="str">
        <f aca="false">EXPV_RM!B81</f>
        <v>2013:4</v>
      </c>
      <c r="C81" s="229" t="n">
        <v>11523.543</v>
      </c>
      <c r="D81" s="229" t="n">
        <v>1102.0844</v>
      </c>
      <c r="E81" s="229" t="n">
        <v>4183.1474</v>
      </c>
      <c r="F81" s="229" t="n">
        <v>376.50186</v>
      </c>
      <c r="G81" s="229" t="n">
        <v>930.58191</v>
      </c>
      <c r="H81" s="229" t="n">
        <v>691.17624</v>
      </c>
      <c r="I81" s="229" t="n">
        <v>973.03919</v>
      </c>
      <c r="J81" s="229" t="n">
        <v>414.92106</v>
      </c>
      <c r="K81" s="229" t="n">
        <v>11017.946</v>
      </c>
      <c r="L81" s="229" t="n">
        <v>4406.2039</v>
      </c>
      <c r="M81" s="229" t="n">
        <v>397.39584</v>
      </c>
      <c r="N81" s="229" t="n">
        <v>5666.8891</v>
      </c>
      <c r="O81" s="229" t="n">
        <v>3709.8817</v>
      </c>
      <c r="P81" s="229" t="n">
        <v>5204.9838</v>
      </c>
      <c r="Q81" s="229" t="n">
        <v>528.53077</v>
      </c>
      <c r="R81" s="229" t="n">
        <v>4730.7829</v>
      </c>
      <c r="S81" s="230" t="n">
        <v>144.54997</v>
      </c>
      <c r="T81" s="236" t="n">
        <f aca="false">SUM(C81:S81)</f>
        <v>56002.15904</v>
      </c>
      <c r="U81" s="237" t="n">
        <f aca="false">(T81-T77)/T77</f>
        <v>-0.00505354948990587</v>
      </c>
    </row>
    <row r="82" customFormat="false" ht="12.75" hidden="false" customHeight="false" outlineLevel="0" collapsed="false">
      <c r="B82" s="231" t="str">
        <f aca="false">EXPV_RM!B82</f>
        <v>2014:1</v>
      </c>
      <c r="C82" s="232" t="n">
        <v>12608.455</v>
      </c>
      <c r="D82" s="232" t="n">
        <v>996.77148</v>
      </c>
      <c r="E82" s="232" t="n">
        <v>3716.7494</v>
      </c>
      <c r="F82" s="232" t="n">
        <v>311.32623</v>
      </c>
      <c r="G82" s="232" t="n">
        <v>1275.1675</v>
      </c>
      <c r="H82" s="232" t="n">
        <v>760.84391</v>
      </c>
      <c r="I82" s="232" t="n">
        <v>1066.3443</v>
      </c>
      <c r="J82" s="232" t="n">
        <v>435.41911</v>
      </c>
      <c r="K82" s="232" t="n">
        <v>11352.725</v>
      </c>
      <c r="L82" s="232" t="n">
        <v>4384.1419</v>
      </c>
      <c r="M82" s="232" t="n">
        <v>338.4706</v>
      </c>
      <c r="N82" s="232" t="n">
        <v>5187.7047</v>
      </c>
      <c r="O82" s="232" t="n">
        <v>3403.9264</v>
      </c>
      <c r="P82" s="232" t="n">
        <v>4867.7221</v>
      </c>
      <c r="Q82" s="232" t="n">
        <v>492.42824</v>
      </c>
      <c r="R82" s="232" t="n">
        <v>4738.541</v>
      </c>
      <c r="S82" s="233" t="n">
        <v>142.84164</v>
      </c>
      <c r="T82" s="234" t="n">
        <f aca="false">SUM(C82:S82)</f>
        <v>56079.57851</v>
      </c>
      <c r="U82" s="235" t="n">
        <f aca="false">(T82-T78)/T78</f>
        <v>0.00460346481170868</v>
      </c>
    </row>
    <row r="83" customFormat="false" ht="12.75" hidden="false" customHeight="false" outlineLevel="0" collapsed="false">
      <c r="B83" s="223" t="str">
        <f aca="false">EXPV_RM!B83</f>
        <v>2014:2</v>
      </c>
      <c r="C83" s="224" t="n">
        <v>12092.211</v>
      </c>
      <c r="D83" s="224" t="n">
        <v>1045.3691</v>
      </c>
      <c r="E83" s="224" t="n">
        <v>3366.6462</v>
      </c>
      <c r="F83" s="224" t="n">
        <v>300.22346</v>
      </c>
      <c r="G83" s="224" t="n">
        <v>912.00693</v>
      </c>
      <c r="H83" s="224" t="n">
        <v>742.83055</v>
      </c>
      <c r="I83" s="224" t="n">
        <v>1088.6423</v>
      </c>
      <c r="J83" s="224" t="n">
        <v>474.14119</v>
      </c>
      <c r="K83" s="224" t="n">
        <v>11643.588</v>
      </c>
      <c r="L83" s="224" t="n">
        <v>4454.8091</v>
      </c>
      <c r="M83" s="224" t="n">
        <v>274.85021</v>
      </c>
      <c r="N83" s="224" t="n">
        <v>5228.0929</v>
      </c>
      <c r="O83" s="224" t="n">
        <v>3747.5433</v>
      </c>
      <c r="P83" s="224" t="n">
        <v>5928.7225</v>
      </c>
      <c r="Q83" s="224" t="n">
        <v>522.24723</v>
      </c>
      <c r="R83" s="224" t="n">
        <v>5310.7161</v>
      </c>
      <c r="S83" s="226" t="n">
        <v>134.57329</v>
      </c>
      <c r="T83" s="221" t="n">
        <f aca="false">SUM(C83:S83)</f>
        <v>57267.21336</v>
      </c>
      <c r="U83" s="227" t="n">
        <f aca="false">(T83-T79)/T79</f>
        <v>-0.0024187288345289</v>
      </c>
    </row>
    <row r="84" customFormat="false" ht="12.75" hidden="false" customHeight="false" outlineLevel="0" collapsed="false">
      <c r="B84" s="223" t="str">
        <f aca="false">EXPV_RM!B84</f>
        <v>2014:3</v>
      </c>
      <c r="C84" s="224" t="n">
        <v>11974.339</v>
      </c>
      <c r="D84" s="224" t="n">
        <v>1195.4019</v>
      </c>
      <c r="E84" s="224" t="n">
        <v>4227.1624</v>
      </c>
      <c r="F84" s="224" t="n">
        <v>475.34344</v>
      </c>
      <c r="G84" s="224" t="n">
        <v>877.83263</v>
      </c>
      <c r="H84" s="224" t="n">
        <v>804.71699</v>
      </c>
      <c r="I84" s="224" t="n">
        <v>1061.6847</v>
      </c>
      <c r="J84" s="224" t="n">
        <v>456.43242</v>
      </c>
      <c r="K84" s="224" t="n">
        <v>13057.164</v>
      </c>
      <c r="L84" s="224" t="n">
        <v>4502.8195</v>
      </c>
      <c r="M84" s="224" t="n">
        <v>352.55033</v>
      </c>
      <c r="N84" s="224" t="n">
        <v>5105.9897</v>
      </c>
      <c r="O84" s="224" t="n">
        <v>4674.8038</v>
      </c>
      <c r="P84" s="224" t="n">
        <v>5809.2236</v>
      </c>
      <c r="Q84" s="224" t="n">
        <v>537.83216</v>
      </c>
      <c r="R84" s="224" t="n">
        <v>5861.4216</v>
      </c>
      <c r="S84" s="226" t="n">
        <v>179.50065</v>
      </c>
      <c r="T84" s="221" t="n">
        <f aca="false">SUM(C84:S84)</f>
        <v>61154.21882</v>
      </c>
      <c r="U84" s="227" t="n">
        <f aca="false">(T84-T80)/T80</f>
        <v>0.057447407620577</v>
      </c>
    </row>
    <row r="85" customFormat="false" ht="13.5" hidden="false" customHeight="false" outlineLevel="0" collapsed="false">
      <c r="B85" s="228" t="str">
        <f aca="false">EXPV_RM!B85</f>
        <v>2014:4</v>
      </c>
      <c r="C85" s="229" t="n">
        <v>12825.423</v>
      </c>
      <c r="D85" s="229" t="n">
        <v>1133.7963</v>
      </c>
      <c r="E85" s="229" t="n">
        <v>4679.3446</v>
      </c>
      <c r="F85" s="229" t="n">
        <v>519.72487</v>
      </c>
      <c r="G85" s="229" t="n">
        <v>782.36537</v>
      </c>
      <c r="H85" s="229" t="n">
        <v>583.01436</v>
      </c>
      <c r="I85" s="229" t="n">
        <v>1074.5169</v>
      </c>
      <c r="J85" s="229" t="n">
        <v>500.47763</v>
      </c>
      <c r="K85" s="229" t="n">
        <v>13307.286</v>
      </c>
      <c r="L85" s="229" t="n">
        <v>4699.1071</v>
      </c>
      <c r="M85" s="229" t="n">
        <v>285.59983</v>
      </c>
      <c r="N85" s="229" t="n">
        <v>5587.2759</v>
      </c>
      <c r="O85" s="229" t="n">
        <v>4002.6327</v>
      </c>
      <c r="P85" s="229" t="n">
        <v>5771.9706</v>
      </c>
      <c r="Q85" s="229" t="n">
        <v>491.14055</v>
      </c>
      <c r="R85" s="229" t="n">
        <v>6167.2185</v>
      </c>
      <c r="S85" s="230" t="n">
        <v>139.49646</v>
      </c>
      <c r="T85" s="236" t="n">
        <f aca="false">SUM(C85:S85)</f>
        <v>62550.39067</v>
      </c>
      <c r="U85" s="237" t="n">
        <f aca="false">(T85-T81)/T81</f>
        <v>0.116928199595356</v>
      </c>
    </row>
    <row r="86" customFormat="false" ht="12.75" hidden="false" customHeight="false" outlineLevel="0" collapsed="false">
      <c r="B86" s="231" t="str">
        <f aca="false">EXPV_RM!B86</f>
        <v>2015:1</v>
      </c>
      <c r="C86" s="232" t="n">
        <v>11607.029</v>
      </c>
      <c r="D86" s="232" t="n">
        <v>1137.6183</v>
      </c>
      <c r="E86" s="232" t="n">
        <v>3863.6333</v>
      </c>
      <c r="F86" s="232" t="n">
        <v>534.83721</v>
      </c>
      <c r="G86" s="232" t="n">
        <v>926.01994</v>
      </c>
      <c r="H86" s="232" t="n">
        <v>1044.5524</v>
      </c>
      <c r="I86" s="232" t="n">
        <v>1121.474</v>
      </c>
      <c r="J86" s="232" t="n">
        <v>470.12967</v>
      </c>
      <c r="K86" s="232" t="n">
        <v>12040.411</v>
      </c>
      <c r="L86" s="232" t="n">
        <v>4606.1302</v>
      </c>
      <c r="M86" s="232" t="n">
        <v>292.42833</v>
      </c>
      <c r="N86" s="232" t="n">
        <v>5173.8022</v>
      </c>
      <c r="O86" s="232" t="n">
        <v>4649.9322</v>
      </c>
      <c r="P86" s="232" t="n">
        <v>5780.3878</v>
      </c>
      <c r="Q86" s="232" t="n">
        <v>525.94994</v>
      </c>
      <c r="R86" s="232" t="n">
        <v>5981.8252</v>
      </c>
      <c r="S86" s="233" t="n">
        <v>139.84646</v>
      </c>
      <c r="T86" s="234" t="n">
        <f aca="false">SUM(C86:S86)</f>
        <v>59896.00715</v>
      </c>
      <c r="U86" s="235" t="n">
        <f aca="false">(T86-T82)/T82</f>
        <v>0.0680538039229282</v>
      </c>
    </row>
    <row r="87" customFormat="false" ht="12.75" hidden="false" customHeight="false" outlineLevel="0" collapsed="false">
      <c r="B87" s="223" t="str">
        <f aca="false">EXPV_RM!B87</f>
        <v>2015:2</v>
      </c>
      <c r="C87" s="224" t="n">
        <v>11893.443</v>
      </c>
      <c r="D87" s="224" t="n">
        <v>1383.0711</v>
      </c>
      <c r="E87" s="224" t="n">
        <v>4329.5444</v>
      </c>
      <c r="F87" s="224" t="n">
        <v>438.30461</v>
      </c>
      <c r="G87" s="224" t="n">
        <v>885.01123</v>
      </c>
      <c r="H87" s="224" t="n">
        <v>907.76997</v>
      </c>
      <c r="I87" s="224" t="n">
        <v>1193.0404</v>
      </c>
      <c r="J87" s="224" t="n">
        <v>538.55529</v>
      </c>
      <c r="K87" s="224" t="n">
        <v>12307.017</v>
      </c>
      <c r="L87" s="224" t="n">
        <v>5178.8055</v>
      </c>
      <c r="M87" s="224" t="n">
        <v>334.24414</v>
      </c>
      <c r="N87" s="224" t="n">
        <v>5549.0308</v>
      </c>
      <c r="O87" s="224" t="n">
        <v>4321.7454</v>
      </c>
      <c r="P87" s="224" t="n">
        <v>5239.6532</v>
      </c>
      <c r="Q87" s="224" t="n">
        <v>624.55642</v>
      </c>
      <c r="R87" s="224" t="n">
        <v>6192.1384</v>
      </c>
      <c r="S87" s="226" t="n">
        <v>149.39496</v>
      </c>
      <c r="T87" s="221" t="n">
        <f aca="false">SUM(C87:S87)</f>
        <v>61465.32582</v>
      </c>
      <c r="U87" s="227" t="n">
        <f aca="false">(T87-T83)/T83</f>
        <v>0.0733074339344806</v>
      </c>
    </row>
    <row r="88" customFormat="false" ht="12.75" hidden="false" customHeight="false" outlineLevel="0" collapsed="false">
      <c r="B88" s="223" t="str">
        <f aca="false">EXPV_RM!B88</f>
        <v>2015:3</v>
      </c>
      <c r="C88" s="224" t="n">
        <v>13228.67</v>
      </c>
      <c r="D88" s="224" t="n">
        <v>1524.3164</v>
      </c>
      <c r="E88" s="224" t="n">
        <v>4429.1982</v>
      </c>
      <c r="F88" s="224" t="n">
        <v>372.50185</v>
      </c>
      <c r="G88" s="224" t="n">
        <v>781.26414</v>
      </c>
      <c r="H88" s="224" t="n">
        <v>1179.7026</v>
      </c>
      <c r="I88" s="224" t="n">
        <v>1216.5107</v>
      </c>
      <c r="J88" s="224" t="n">
        <v>524.84792</v>
      </c>
      <c r="K88" s="224" t="n">
        <v>13550.725</v>
      </c>
      <c r="L88" s="224" t="n">
        <v>5506.6371</v>
      </c>
      <c r="M88" s="224" t="n">
        <v>397.4518</v>
      </c>
      <c r="N88" s="224" t="n">
        <v>5198.6734</v>
      </c>
      <c r="O88" s="224" t="n">
        <v>5032.6453</v>
      </c>
      <c r="P88" s="224" t="n">
        <v>6162.283</v>
      </c>
      <c r="Q88" s="224" t="n">
        <v>550.94254</v>
      </c>
      <c r="R88" s="224" t="n">
        <v>6717.4088</v>
      </c>
      <c r="S88" s="226" t="n">
        <v>156.86656</v>
      </c>
      <c r="T88" s="221" t="n">
        <f aca="false">SUM(C88:S88)</f>
        <v>66530.64531</v>
      </c>
      <c r="U88" s="227" t="n">
        <f aca="false">(T88-T84)/T84</f>
        <v>0.0879158722609941</v>
      </c>
    </row>
    <row r="89" customFormat="false" ht="13.5" hidden="false" customHeight="false" outlineLevel="0" collapsed="false">
      <c r="B89" s="223" t="str">
        <f aca="false">EXPV_RM!B89</f>
        <v>2015:4</v>
      </c>
      <c r="C89" s="224" t="n">
        <v>12650.237</v>
      </c>
      <c r="D89" s="224" t="n">
        <v>1227.2569</v>
      </c>
      <c r="E89" s="224" t="n">
        <v>4195.3563</v>
      </c>
      <c r="F89" s="224" t="n">
        <v>170.80912</v>
      </c>
      <c r="G89" s="224" t="n">
        <v>786.76706</v>
      </c>
      <c r="H89" s="224" t="n">
        <v>983.12445</v>
      </c>
      <c r="I89" s="224" t="n">
        <v>1179.8352</v>
      </c>
      <c r="J89" s="224" t="n">
        <v>497.0798</v>
      </c>
      <c r="K89" s="224" t="n">
        <v>12927.912</v>
      </c>
      <c r="L89" s="224" t="n">
        <v>5080.5245</v>
      </c>
      <c r="M89" s="224" t="n">
        <v>383.33659</v>
      </c>
      <c r="N89" s="224" t="n">
        <v>5843.3752</v>
      </c>
      <c r="O89" s="224" t="n">
        <v>4755.7003</v>
      </c>
      <c r="P89" s="224" t="n">
        <v>5884.4256</v>
      </c>
      <c r="Q89" s="224" t="n">
        <v>562.51947</v>
      </c>
      <c r="R89" s="224" t="n">
        <v>5912.8844</v>
      </c>
      <c r="S89" s="226" t="n">
        <v>149.29399</v>
      </c>
      <c r="T89" s="221" t="n">
        <f aca="false">SUM(C89:S89)</f>
        <v>63190.43788</v>
      </c>
      <c r="U89" s="227" t="n">
        <f aca="false">(T89-T85)/T85</f>
        <v>0.0102325053951576</v>
      </c>
    </row>
    <row r="90" customFormat="false" ht="12.75" hidden="false" customHeight="false" outlineLevel="0" collapsed="false">
      <c r="B90" s="231" t="str">
        <f aca="false">EXPV_RM!B90</f>
        <v>2016:1</v>
      </c>
      <c r="C90" s="232" t="n">
        <v>12656.692</v>
      </c>
      <c r="D90" s="232" t="n">
        <v>1464.0083</v>
      </c>
      <c r="E90" s="232" t="n">
        <v>3924.0447</v>
      </c>
      <c r="F90" s="232" t="n">
        <v>409.76007</v>
      </c>
      <c r="G90" s="232" t="n">
        <v>1008.4719</v>
      </c>
      <c r="H90" s="232" t="n">
        <v>792.38176</v>
      </c>
      <c r="I90" s="232" t="n">
        <v>1181.3359</v>
      </c>
      <c r="J90" s="232" t="n">
        <v>515.64025</v>
      </c>
      <c r="K90" s="232" t="n">
        <v>12707.871</v>
      </c>
      <c r="L90" s="232" t="n">
        <v>5157.458</v>
      </c>
      <c r="M90" s="232" t="n">
        <v>426.32074</v>
      </c>
      <c r="N90" s="232" t="n">
        <v>6037.9961</v>
      </c>
      <c r="O90" s="232" t="n">
        <v>4804.1218</v>
      </c>
      <c r="P90" s="232" t="n">
        <v>5919.6195</v>
      </c>
      <c r="Q90" s="232" t="n">
        <v>606.2904</v>
      </c>
      <c r="R90" s="232" t="n">
        <v>5232.488</v>
      </c>
      <c r="S90" s="233" t="n">
        <v>135.70949</v>
      </c>
      <c r="T90" s="234" t="n">
        <f aca="false">SUM(C90:S90)</f>
        <v>62980.20991</v>
      </c>
      <c r="U90" s="235" t="n">
        <f aca="false">(T90-T86)/T86</f>
        <v>0.0514926270840742</v>
      </c>
    </row>
    <row r="91" customFormat="false" ht="12.75" hidden="false" customHeight="false" outlineLevel="0" collapsed="false">
      <c r="B91" s="223" t="str">
        <f aca="false">EXPV_RM!B91</f>
        <v>2016:2</v>
      </c>
      <c r="C91" s="224" t="n">
        <v>12591.022</v>
      </c>
      <c r="D91" s="224" t="n">
        <v>1436.0663</v>
      </c>
      <c r="E91" s="224" t="n">
        <v>3552.7811</v>
      </c>
      <c r="F91" s="224" t="n">
        <v>364.47318</v>
      </c>
      <c r="G91" s="224" t="n">
        <v>893.21803</v>
      </c>
      <c r="H91" s="224" t="n">
        <v>625.7706</v>
      </c>
      <c r="I91" s="224" t="n">
        <v>1285.4477</v>
      </c>
      <c r="J91" s="224" t="n">
        <v>577.16031</v>
      </c>
      <c r="K91" s="224" t="n">
        <v>12403.755</v>
      </c>
      <c r="L91" s="224" t="n">
        <v>5440.7537</v>
      </c>
      <c r="M91" s="224" t="n">
        <v>360.56193</v>
      </c>
      <c r="N91" s="224" t="n">
        <v>5461.9386</v>
      </c>
      <c r="O91" s="224" t="n">
        <v>4505.0755</v>
      </c>
      <c r="P91" s="224" t="n">
        <v>5519.458</v>
      </c>
      <c r="Q91" s="224" t="n">
        <v>618.30586</v>
      </c>
      <c r="R91" s="224" t="n">
        <v>5310.6468</v>
      </c>
      <c r="S91" s="226" t="n">
        <v>164.85399</v>
      </c>
      <c r="T91" s="221" t="n">
        <f aca="false">SUM(C91:S91)</f>
        <v>61111.2886</v>
      </c>
      <c r="U91" s="227" t="n">
        <f aca="false">(T91-T87)/T87</f>
        <v>-0.00575995026914507</v>
      </c>
    </row>
    <row r="92" customFormat="false" ht="12.75" hidden="false" customHeight="false" outlineLevel="0" collapsed="false">
      <c r="B92" s="223" t="str">
        <f aca="false">EXPV_RM!B92</f>
        <v>2016:3</v>
      </c>
      <c r="C92" s="224" t="n">
        <v>13156.952</v>
      </c>
      <c r="D92" s="224" t="n">
        <v>1268.3005</v>
      </c>
      <c r="E92" s="224" t="n">
        <v>4094.1343</v>
      </c>
      <c r="F92" s="224" t="n">
        <v>508.55632</v>
      </c>
      <c r="G92" s="224" t="n">
        <v>1029.3087</v>
      </c>
      <c r="H92" s="224" t="n">
        <v>708.25134</v>
      </c>
      <c r="I92" s="224" t="n">
        <v>1114.1636</v>
      </c>
      <c r="J92" s="224" t="n">
        <v>544.51882</v>
      </c>
      <c r="K92" s="224" t="n">
        <v>12286.103</v>
      </c>
      <c r="L92" s="224" t="n">
        <v>4972.5851</v>
      </c>
      <c r="M92" s="224" t="n">
        <v>397.85708</v>
      </c>
      <c r="N92" s="224" t="n">
        <v>4775.539</v>
      </c>
      <c r="O92" s="224" t="n">
        <v>4466.2796</v>
      </c>
      <c r="P92" s="224" t="n">
        <v>5618.5805</v>
      </c>
      <c r="Q92" s="224" t="n">
        <v>599.40459</v>
      </c>
      <c r="R92" s="224" t="n">
        <v>5089.4383</v>
      </c>
      <c r="S92" s="226" t="n">
        <v>167.26525</v>
      </c>
      <c r="T92" s="221" t="n">
        <f aca="false">SUM(C92:S92)</f>
        <v>60797.238</v>
      </c>
      <c r="U92" s="227" t="n">
        <f aca="false">(T92-T88)/T88</f>
        <v>-0.0861769382107321</v>
      </c>
    </row>
    <row r="93" customFormat="false" ht="12.75" hidden="false" customHeight="false" outlineLevel="0" collapsed="false">
      <c r="B93" s="223" t="str">
        <f aca="false">EXPV_RM!B93</f>
        <v>2016:4</v>
      </c>
      <c r="C93" s="224" t="n">
        <v>12326.011</v>
      </c>
      <c r="D93" s="224" t="n">
        <v>1496.7351</v>
      </c>
      <c r="E93" s="224" t="n">
        <v>3092.4876</v>
      </c>
      <c r="F93" s="224" t="n">
        <v>536.11101</v>
      </c>
      <c r="G93" s="224" t="n">
        <v>990.20854</v>
      </c>
      <c r="H93" s="224" t="n">
        <v>621.95298</v>
      </c>
      <c r="I93" s="224" t="n">
        <v>1214.2392</v>
      </c>
      <c r="J93" s="224" t="n">
        <v>520.54435</v>
      </c>
      <c r="K93" s="224" t="n">
        <v>12558.144</v>
      </c>
      <c r="L93" s="224" t="n">
        <v>5154.7345</v>
      </c>
      <c r="M93" s="224" t="n">
        <v>393.94891</v>
      </c>
      <c r="N93" s="224" t="n">
        <v>4900.8685</v>
      </c>
      <c r="O93" s="224" t="n">
        <v>4248.986</v>
      </c>
      <c r="P93" s="224" t="n">
        <v>5826.5433</v>
      </c>
      <c r="Q93" s="224" t="n">
        <v>547.73952</v>
      </c>
      <c r="R93" s="224" t="n">
        <v>5598.0529</v>
      </c>
      <c r="S93" s="226" t="n">
        <v>143.03127</v>
      </c>
      <c r="T93" s="221" t="n">
        <f aca="false">SUM(C93:S93)</f>
        <v>60170.33868</v>
      </c>
      <c r="U93" s="227" t="n">
        <f aca="false">(T93-T89)/T89</f>
        <v>-0.0477936108899139</v>
      </c>
    </row>
    <row r="95" customFormat="false" ht="13.5" hidden="false" customHeight="false" outlineLevel="0" collapsed="false"/>
    <row r="96" customFormat="false" ht="12.75" hidden="false" customHeight="false" outlineLevel="0" collapsed="false">
      <c r="B96" s="231" t="str">
        <f aca="false">EXPV_RM!B96</f>
        <v>2017:1</v>
      </c>
      <c r="C96" s="232" t="n">
        <v>13128.431</v>
      </c>
      <c r="D96" s="232" t="n">
        <v>1565.5717</v>
      </c>
      <c r="E96" s="232" t="n">
        <v>4158.7615</v>
      </c>
      <c r="F96" s="232" t="n">
        <v>450.98042</v>
      </c>
      <c r="G96" s="232" t="n">
        <v>1209.1362</v>
      </c>
      <c r="H96" s="232" t="n">
        <v>638.40835</v>
      </c>
      <c r="I96" s="232" t="n">
        <v>1161.019</v>
      </c>
      <c r="J96" s="232" t="n">
        <v>544.28563</v>
      </c>
      <c r="K96" s="232" t="n">
        <v>12876.17</v>
      </c>
      <c r="L96" s="232" t="n">
        <v>5395.6345</v>
      </c>
      <c r="M96" s="232" t="n">
        <v>417.92207</v>
      </c>
      <c r="N96" s="232" t="n">
        <v>5832.9767</v>
      </c>
      <c r="O96" s="232" t="n">
        <v>4008.3261</v>
      </c>
      <c r="P96" s="232" t="n">
        <v>5860.0793</v>
      </c>
      <c r="Q96" s="232" t="n">
        <v>597.26503</v>
      </c>
      <c r="R96" s="232" t="n">
        <v>5936.3944</v>
      </c>
      <c r="S96" s="233" t="n">
        <v>139.7508</v>
      </c>
      <c r="T96" s="234" t="n">
        <f aca="false">SUM(C96:S96)</f>
        <v>63921.1127</v>
      </c>
      <c r="U96" s="235" t="n">
        <f aca="false">(T96-T90)/T90</f>
        <v>0.0149396578916548</v>
      </c>
    </row>
    <row r="97" customFormat="false" ht="12.75" hidden="false" customHeight="false" outlineLevel="0" collapsed="false">
      <c r="B97" s="223" t="str">
        <f aca="false">EXPV_RM!B97</f>
        <v>2017:2</v>
      </c>
      <c r="C97" s="224" t="n">
        <v>12622.668</v>
      </c>
      <c r="D97" s="224" t="n">
        <v>1289.7477</v>
      </c>
      <c r="E97" s="224" t="n">
        <v>4125.0572</v>
      </c>
      <c r="F97" s="224" t="n">
        <v>415.20134</v>
      </c>
      <c r="G97" s="224" t="n">
        <v>1170.8484</v>
      </c>
      <c r="H97" s="224" t="n">
        <v>562.38784</v>
      </c>
      <c r="I97" s="224" t="n">
        <v>1168.9767</v>
      </c>
      <c r="J97" s="224" t="n">
        <v>574.59522</v>
      </c>
      <c r="K97" s="224" t="n">
        <v>12839.94</v>
      </c>
      <c r="L97" s="224" t="n">
        <v>5630.153</v>
      </c>
      <c r="M97" s="224" t="n">
        <v>407.32943</v>
      </c>
      <c r="N97" s="224" t="n">
        <v>5098.1378</v>
      </c>
      <c r="O97" s="224" t="n">
        <v>3746.3993</v>
      </c>
      <c r="P97" s="224" t="n">
        <v>5473.2361</v>
      </c>
      <c r="Q97" s="224" t="n">
        <v>559.91286</v>
      </c>
      <c r="R97" s="224" t="n">
        <v>5880.8745</v>
      </c>
      <c r="S97" s="226" t="n">
        <v>136.46258</v>
      </c>
      <c r="T97" s="221" t="n">
        <f aca="false">SUM(C97:S97)</f>
        <v>61701.92797</v>
      </c>
      <c r="U97" s="227" t="n">
        <f aca="false">(T97-T91)/T91</f>
        <v>0.00966497980211122</v>
      </c>
    </row>
    <row r="98" customFormat="false" ht="12.75" hidden="false" customHeight="false" outlineLevel="0" collapsed="false">
      <c r="B98" s="223" t="str">
        <f aca="false">EXPV_RM!B98</f>
        <v>2017:3</v>
      </c>
      <c r="C98" s="224" t="n">
        <v>13252.348</v>
      </c>
      <c r="D98" s="224" t="n">
        <v>1447.7606</v>
      </c>
      <c r="E98" s="224" t="n">
        <v>4244.9149</v>
      </c>
      <c r="F98" s="224" t="n">
        <v>584.81686</v>
      </c>
      <c r="G98" s="224" t="n">
        <v>1142.9878</v>
      </c>
      <c r="H98" s="224" t="n">
        <v>801.15924</v>
      </c>
      <c r="I98" s="224" t="n">
        <v>1227.5765</v>
      </c>
      <c r="J98" s="224" t="n">
        <v>555.40324</v>
      </c>
      <c r="K98" s="224" t="n">
        <v>13374.373</v>
      </c>
      <c r="L98" s="224" t="n">
        <v>5669.1536</v>
      </c>
      <c r="M98" s="224" t="n">
        <v>371.30714</v>
      </c>
      <c r="N98" s="224" t="n">
        <v>6147.5195</v>
      </c>
      <c r="O98" s="224" t="n">
        <v>3673.7372</v>
      </c>
      <c r="P98" s="224" t="n">
        <v>6032.2277</v>
      </c>
      <c r="Q98" s="224" t="n">
        <v>712.73749</v>
      </c>
      <c r="R98" s="224" t="n">
        <v>6488.7528</v>
      </c>
      <c r="S98" s="226" t="n">
        <v>150.83611</v>
      </c>
      <c r="T98" s="221" t="n">
        <f aca="false">SUM(C98:S98)</f>
        <v>65877.61168</v>
      </c>
      <c r="U98" s="227" t="n">
        <f aca="false">(T98-T92)/T92</f>
        <v>0.0835625736813901</v>
      </c>
    </row>
    <row r="99" customFormat="false" ht="13.5" hidden="false" customHeight="false" outlineLevel="0" collapsed="false">
      <c r="B99" s="228" t="str">
        <f aca="false">EXPV_RM!B99</f>
        <v>2017:4</v>
      </c>
      <c r="C99" s="229" t="n">
        <v>14206.237</v>
      </c>
      <c r="D99" s="229" t="n">
        <v>1370.4495</v>
      </c>
      <c r="E99" s="229" t="n">
        <v>3740.0896</v>
      </c>
      <c r="F99" s="229" t="n">
        <v>386.43366</v>
      </c>
      <c r="G99" s="229" t="n">
        <v>1177.0052</v>
      </c>
      <c r="H99" s="229" t="n">
        <v>845.90365</v>
      </c>
      <c r="I99" s="229" t="n">
        <v>1297.8992</v>
      </c>
      <c r="J99" s="229" t="n">
        <v>610.73132</v>
      </c>
      <c r="K99" s="229" t="n">
        <v>13148.715</v>
      </c>
      <c r="L99" s="229" t="n">
        <v>5418.2444</v>
      </c>
      <c r="M99" s="229" t="n">
        <v>486.75857</v>
      </c>
      <c r="N99" s="229" t="n">
        <v>6247.7007</v>
      </c>
      <c r="O99" s="229" t="n">
        <v>4312.4957</v>
      </c>
      <c r="P99" s="229" t="n">
        <v>5504.284</v>
      </c>
      <c r="Q99" s="229" t="n">
        <v>609.9437</v>
      </c>
      <c r="R99" s="229" t="n">
        <v>6562.4688</v>
      </c>
      <c r="S99" s="230" t="n">
        <v>155.1578</v>
      </c>
      <c r="T99" s="236" t="n">
        <f aca="false">SUM(C99:S99)</f>
        <v>66080.5178</v>
      </c>
      <c r="U99" s="237" t="n">
        <f aca="false">(T99-T93)/T93</f>
        <v>0.0982241291914896</v>
      </c>
    </row>
    <row r="100" customFormat="false" ht="12.75" hidden="false" customHeight="false" outlineLevel="0" collapsed="false">
      <c r="B100" s="238" t="str">
        <f aca="false">EXPV_RM!B100</f>
        <v>2018:1</v>
      </c>
      <c r="C100" s="239" t="n">
        <v>13851.587</v>
      </c>
      <c r="D100" s="239" t="n">
        <v>1562.4305</v>
      </c>
      <c r="E100" s="239" t="n">
        <v>3846.044</v>
      </c>
      <c r="F100" s="239" t="n">
        <v>261.38457</v>
      </c>
      <c r="G100" s="239" t="n">
        <v>1074.1594</v>
      </c>
      <c r="H100" s="239" t="n">
        <v>681.52138</v>
      </c>
      <c r="I100" s="239" t="n">
        <v>1298.1862</v>
      </c>
      <c r="J100" s="239" t="n">
        <v>642.79569</v>
      </c>
      <c r="K100" s="239" t="n">
        <v>13711.428</v>
      </c>
      <c r="L100" s="239" t="n">
        <v>6038.5491</v>
      </c>
      <c r="M100" s="239" t="n">
        <v>439.16629</v>
      </c>
      <c r="N100" s="239" t="n">
        <v>5863.4218</v>
      </c>
      <c r="O100" s="239" t="n">
        <v>4000.2207</v>
      </c>
      <c r="P100" s="239" t="n">
        <v>5434.7675</v>
      </c>
      <c r="Q100" s="239" t="n">
        <v>684.44629</v>
      </c>
      <c r="R100" s="239" t="n">
        <v>6547.6556</v>
      </c>
      <c r="S100" s="240" t="n">
        <v>153.17556</v>
      </c>
      <c r="T100" s="241" t="n">
        <f aca="false">SUM(C100:S100)</f>
        <v>66090.93958</v>
      </c>
      <c r="U100" s="242" t="n">
        <f aca="false">(T100-T96)/T96</f>
        <v>0.033945386560832</v>
      </c>
    </row>
    <row r="101" customFormat="false" ht="12.75" hidden="false" customHeight="false" outlineLevel="0" collapsed="false">
      <c r="B101" s="238" t="str">
        <f aca="false">EXPV_RM!B101</f>
        <v>2018:2</v>
      </c>
      <c r="C101" s="239" t="n">
        <v>14424.438</v>
      </c>
      <c r="D101" s="239" t="n">
        <v>1391.3973</v>
      </c>
      <c r="E101" s="239" t="n">
        <v>3973.8157</v>
      </c>
      <c r="F101" s="239" t="n">
        <v>455.75608</v>
      </c>
      <c r="G101" s="239" t="n">
        <v>1100.6168</v>
      </c>
      <c r="H101" s="239" t="n">
        <v>700.59951</v>
      </c>
      <c r="I101" s="239" t="n">
        <v>1234.8764</v>
      </c>
      <c r="J101" s="239" t="n">
        <v>629.82836</v>
      </c>
      <c r="K101" s="239" t="n">
        <v>13713.564</v>
      </c>
      <c r="L101" s="239" t="n">
        <v>6120.0669</v>
      </c>
      <c r="M101" s="239" t="n">
        <v>492.61259</v>
      </c>
      <c r="N101" s="239" t="n">
        <v>5991.4765</v>
      </c>
      <c r="O101" s="239" t="n">
        <v>4264.6796</v>
      </c>
      <c r="P101" s="239" t="n">
        <v>5483.2528</v>
      </c>
      <c r="Q101" s="239" t="n">
        <v>652.30939</v>
      </c>
      <c r="R101" s="239" t="n">
        <v>6360.3206</v>
      </c>
      <c r="S101" s="240" t="n">
        <v>176.33723</v>
      </c>
      <c r="T101" s="241" t="n">
        <f aca="false">SUM(C101:S101)</f>
        <v>67165.94776</v>
      </c>
      <c r="U101" s="242" t="n">
        <f aca="false">(T101-T97)/T97</f>
        <v>0.0885550900882167</v>
      </c>
    </row>
    <row r="102" customFormat="false" ht="12.75" hidden="false" customHeight="false" outlineLevel="0" collapsed="false">
      <c r="B102" s="238" t="str">
        <f aca="false">EXPV_RM!B102</f>
        <v>2018:3</v>
      </c>
      <c r="C102" s="239" t="n">
        <v>12602.701</v>
      </c>
      <c r="D102" s="239" t="n">
        <v>1364.6346</v>
      </c>
      <c r="E102" s="239" t="n">
        <v>4351.8736</v>
      </c>
      <c r="F102" s="239" t="n">
        <v>475.91376</v>
      </c>
      <c r="G102" s="239" t="n">
        <v>1098.9475</v>
      </c>
      <c r="H102" s="239" t="n">
        <v>633.97995</v>
      </c>
      <c r="I102" s="239" t="n">
        <v>1271.6888</v>
      </c>
      <c r="J102" s="239" t="n">
        <v>706.18298</v>
      </c>
      <c r="K102" s="239" t="n">
        <v>13283.504</v>
      </c>
      <c r="L102" s="239" t="n">
        <v>6143.5175</v>
      </c>
      <c r="M102" s="239" t="n">
        <v>388.75862</v>
      </c>
      <c r="N102" s="239" t="n">
        <v>6420.7322</v>
      </c>
      <c r="O102" s="239" t="n">
        <v>3757.0316</v>
      </c>
      <c r="P102" s="239" t="n">
        <v>5531.6077</v>
      </c>
      <c r="Q102" s="239" t="n">
        <v>811.67273</v>
      </c>
      <c r="R102" s="239" t="n">
        <v>6118.6575</v>
      </c>
      <c r="S102" s="240" t="n">
        <v>153.7095</v>
      </c>
      <c r="T102" s="241" t="n">
        <f aca="false">SUM(C102:S102)</f>
        <v>65115.11354</v>
      </c>
      <c r="U102" s="242" t="n">
        <f aca="false">(T102-T98)/T98</f>
        <v>-0.0115744654451627</v>
      </c>
    </row>
    <row r="103" customFormat="false" ht="13.5" hidden="false" customHeight="false" outlineLevel="0" collapsed="false">
      <c r="B103" s="228" t="str">
        <f aca="false">EXPV_RM!B103</f>
        <v>2018:4</v>
      </c>
      <c r="C103" s="229" t="n">
        <v>13967.442</v>
      </c>
      <c r="D103" s="229" t="n">
        <v>1325.8874</v>
      </c>
      <c r="E103" s="229" t="n">
        <v>4209.3726</v>
      </c>
      <c r="F103" s="229" t="n">
        <v>438.68752</v>
      </c>
      <c r="G103" s="229" t="n">
        <v>946.66973</v>
      </c>
      <c r="H103" s="229" t="n">
        <v>690.41545</v>
      </c>
      <c r="I103" s="229" t="n">
        <v>1297.0065</v>
      </c>
      <c r="J103" s="229" t="n">
        <v>611.66604</v>
      </c>
      <c r="K103" s="229" t="n">
        <v>14384.767</v>
      </c>
      <c r="L103" s="229" t="n">
        <v>6117.4595</v>
      </c>
      <c r="M103" s="229" t="n">
        <v>372.12769</v>
      </c>
      <c r="N103" s="229" t="n">
        <v>6100.0036</v>
      </c>
      <c r="O103" s="229" t="n">
        <v>4657.7484</v>
      </c>
      <c r="P103" s="229" t="n">
        <v>5779.7825</v>
      </c>
      <c r="Q103" s="229" t="n">
        <v>685.52235</v>
      </c>
      <c r="R103" s="229" t="n">
        <v>6235.7797</v>
      </c>
      <c r="S103" s="230" t="n">
        <v>159.73873</v>
      </c>
      <c r="T103" s="236" t="n">
        <f aca="false">SUM(C103:S103)</f>
        <v>67980.07671</v>
      </c>
      <c r="U103" s="237" t="n">
        <f aca="false">(T103-T99)/T99</f>
        <v>0.0287461262901907</v>
      </c>
    </row>
    <row r="104" customFormat="false" ht="12.75" hidden="false" customHeight="false" outlineLevel="0" collapsed="false">
      <c r="B104" s="238" t="str">
        <f aca="false">EXPV_RM!B104</f>
        <v>2019:1</v>
      </c>
      <c r="C104" s="239" t="n">
        <v>13073.644</v>
      </c>
      <c r="D104" s="239" t="n">
        <v>1412.0277</v>
      </c>
      <c r="E104" s="239" t="n">
        <v>3813.7389</v>
      </c>
      <c r="F104" s="239" t="n">
        <v>368.02235</v>
      </c>
      <c r="G104" s="239" t="n">
        <v>760.48377</v>
      </c>
      <c r="H104" s="239" t="n">
        <v>573.21438</v>
      </c>
      <c r="I104" s="239" t="n">
        <v>1296.9787</v>
      </c>
      <c r="J104" s="239" t="n">
        <v>603.45019</v>
      </c>
      <c r="K104" s="239" t="n">
        <v>14132.707</v>
      </c>
      <c r="L104" s="239" t="n">
        <v>5639.0628</v>
      </c>
      <c r="M104" s="239" t="n">
        <v>341.11163</v>
      </c>
      <c r="N104" s="239" t="n">
        <v>6645.2833</v>
      </c>
      <c r="O104" s="239" t="n">
        <v>4400.7853</v>
      </c>
      <c r="P104" s="239" t="n">
        <v>5892.1813</v>
      </c>
      <c r="Q104" s="239" t="n">
        <v>659.91222</v>
      </c>
      <c r="R104" s="239" t="n">
        <v>6229.0418</v>
      </c>
      <c r="S104" s="240" t="n">
        <v>157.97337</v>
      </c>
      <c r="T104" s="241" t="n">
        <f aca="false">SUM(C104:S104)</f>
        <v>65999.61871</v>
      </c>
      <c r="U104" s="242" t="n">
        <f aca="false">(T104-T100)/T100</f>
        <v>-0.00138174567619017</v>
      </c>
    </row>
    <row r="107" customFormat="false" ht="12.75" hidden="false" customHeight="false" outlineLevel="0" collapsed="false">
      <c r="B107" s="110" t="s">
        <v>280</v>
      </c>
    </row>
  </sheetData>
  <mergeCells count="4">
    <mergeCell ref="I1:J2"/>
    <mergeCell ref="L1:M1"/>
    <mergeCell ref="AB1:AC1"/>
    <mergeCell ref="AE1:AF2"/>
  </mergeCells>
  <hyperlinks>
    <hyperlink ref="I1" location="Indice!A1" display="Índice"/>
    <hyperlink ref="AE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C1:O2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7" activeCellId="0" sqref="H27"/>
    </sheetView>
  </sheetViews>
  <sheetFormatPr defaultRowHeight="12.75" zeroHeight="false" outlineLevelRow="0" outlineLevelCol="0"/>
  <cols>
    <col collapsed="false" customWidth="true" hidden="false" outlineLevel="0" max="1" min="1" style="190" width="5.7"/>
    <col collapsed="false" customWidth="true" hidden="false" outlineLevel="0" max="2" min="2" style="190" width="3.7"/>
    <col collapsed="false" customWidth="true" hidden="false" outlineLevel="0" max="3" min="3" style="190" width="12.55"/>
    <col collapsed="false" customWidth="true" hidden="false" outlineLevel="0" max="257" min="4" style="190" width="11.4"/>
    <col collapsed="false" customWidth="true" hidden="false" outlineLevel="0" max="1025" min="258" style="0" width="11.4"/>
  </cols>
  <sheetData>
    <row r="1" customFormat="false" ht="27.75" hidden="false" customHeight="false" outlineLevel="0" collapsed="false">
      <c r="C1" s="244"/>
      <c r="D1" s="244"/>
      <c r="I1" s="245" t="s">
        <v>288</v>
      </c>
      <c r="N1" s="246" t="s">
        <v>0</v>
      </c>
      <c r="O1" s="246"/>
    </row>
    <row r="2" customFormat="false" ht="15" hidden="false" customHeight="false" outlineLevel="0" collapsed="false">
      <c r="I2" s="247" t="s">
        <v>289</v>
      </c>
    </row>
  </sheetData>
  <mergeCells count="2">
    <mergeCell ref="C1:D1"/>
    <mergeCell ref="N1:O1"/>
  </mergeCells>
  <hyperlinks>
    <hyperlink ref="N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Q24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RowHeight="12.75" zeroHeight="false" outlineLevelRow="0" outlineLevelCol="0"/>
  <cols>
    <col collapsed="false" customWidth="true" hidden="false" outlineLevel="0" max="1" min="1" style="0" width="3.41"/>
    <col collapsed="false" customWidth="true" hidden="false" outlineLevel="0" max="2" min="2" style="0" width="10.27"/>
    <col collapsed="false" customWidth="true" hidden="false" outlineLevel="0" max="3" min="3" style="0" width="5.28"/>
    <col collapsed="false" customWidth="true" hidden="false" outlineLevel="0" max="4" min="4" style="0" width="7.41"/>
    <col collapsed="false" customWidth="true" hidden="false" outlineLevel="0" max="5" min="5" style="0" width="12.55"/>
    <col collapsed="false" customWidth="true" hidden="false" outlineLevel="0" max="6" min="6" style="0" width="12.69"/>
    <col collapsed="false" customWidth="true" hidden="false" outlineLevel="0" max="7" min="7" style="0" width="13.12"/>
    <col collapsed="false" customWidth="true" hidden="false" outlineLevel="0" max="8" min="8" style="0" width="2.7"/>
    <col collapsed="false" customWidth="true" hidden="false" outlineLevel="0" max="9" min="9" style="0" width="9.98"/>
    <col collapsed="false" customWidth="true" hidden="false" outlineLevel="0" max="10" min="10" style="0" width="4.56"/>
    <col collapsed="false" customWidth="true" hidden="false" outlineLevel="0" max="11" min="11" style="0" width="8.4"/>
    <col collapsed="false" customWidth="true" hidden="false" outlineLevel="0" max="12" min="12" style="0" width="11.04"/>
    <col collapsed="false" customWidth="true" hidden="false" outlineLevel="0" max="13" min="13" style="0" width="12.98"/>
    <col collapsed="false" customWidth="true" hidden="false" outlineLevel="0" max="14" min="14" style="0" width="13.97"/>
    <col collapsed="false" customWidth="true" hidden="false" outlineLevel="0" max="15" min="15" style="0" width="4.41"/>
    <col collapsed="false" customWidth="true" hidden="false" outlineLevel="0" max="1025" min="16" style="0" width="11.04"/>
  </cols>
  <sheetData>
    <row r="2" customFormat="false" ht="18" hidden="false" customHeight="false" outlineLevel="0" collapsed="false">
      <c r="B2" s="6"/>
    </row>
    <row r="3" customFormat="false" ht="28.5" hidden="false" customHeight="false" outlineLevel="0" collapsed="false">
      <c r="B3" s="7" t="s">
        <v>1</v>
      </c>
      <c r="I3" s="8" t="s">
        <v>2</v>
      </c>
      <c r="J3" s="8"/>
      <c r="K3" s="8"/>
      <c r="L3" s="8"/>
      <c r="M3" s="8"/>
      <c r="N3" s="8"/>
      <c r="P3" s="9"/>
      <c r="Q3" s="9"/>
    </row>
    <row r="4" customFormat="false" ht="9.75" hidden="false" customHeight="true" outlineLevel="0" collapsed="false">
      <c r="D4" s="10"/>
      <c r="O4" s="9"/>
      <c r="P4" s="9"/>
    </row>
    <row r="5" customFormat="false" ht="13.5" hidden="false" customHeight="false" outlineLevel="0" collapsed="false">
      <c r="E5" s="11"/>
    </row>
    <row r="6" customFormat="false" ht="24.75" hidden="false" customHeight="false" outlineLevel="0" collapsed="false">
      <c r="C6" s="12" t="s">
        <v>3</v>
      </c>
      <c r="D6" s="12"/>
      <c r="E6" s="12"/>
      <c r="F6" s="12"/>
      <c r="G6" s="12"/>
      <c r="H6" s="12"/>
      <c r="J6" s="12" t="s">
        <v>4</v>
      </c>
      <c r="K6" s="12"/>
      <c r="L6" s="12"/>
      <c r="M6" s="12"/>
      <c r="N6" s="12"/>
      <c r="O6" s="12"/>
    </row>
    <row r="7" customFormat="false" ht="15.75" hidden="false" customHeight="false" outlineLevel="0" collapsed="false">
      <c r="C7" s="13"/>
      <c r="D7" s="14" t="s">
        <v>5</v>
      </c>
      <c r="E7" s="14"/>
      <c r="F7" s="14"/>
      <c r="G7" s="14"/>
      <c r="H7" s="15"/>
      <c r="J7" s="13"/>
      <c r="K7" s="16" t="s">
        <v>5</v>
      </c>
      <c r="L7" s="16"/>
      <c r="M7" s="16"/>
      <c r="N7" s="17"/>
      <c r="O7" s="15"/>
    </row>
    <row r="8" customFormat="false" ht="12.75" hidden="false" customHeight="false" outlineLevel="0" collapsed="false">
      <c r="C8" s="18"/>
      <c r="E8" s="19" t="s">
        <v>6</v>
      </c>
      <c r="F8" s="19"/>
      <c r="G8" s="19"/>
      <c r="H8" s="19"/>
      <c r="I8" s="20"/>
      <c r="J8" s="18"/>
      <c r="L8" s="21" t="s">
        <v>6</v>
      </c>
      <c r="M8" s="21"/>
      <c r="N8" s="21"/>
      <c r="O8" s="19"/>
    </row>
    <row r="9" customFormat="false" ht="12.75" hidden="false" customHeight="false" outlineLevel="0" collapsed="false">
      <c r="C9" s="18"/>
      <c r="E9" s="19" t="s">
        <v>7</v>
      </c>
      <c r="F9" s="19"/>
      <c r="G9" s="19"/>
      <c r="H9" s="19"/>
      <c r="I9" s="20"/>
      <c r="J9" s="18"/>
      <c r="L9" s="21" t="s">
        <v>7</v>
      </c>
      <c r="M9" s="21"/>
      <c r="N9" s="21"/>
      <c r="O9" s="19"/>
    </row>
    <row r="10" customFormat="false" ht="12.75" hidden="false" customHeight="false" outlineLevel="0" collapsed="false">
      <c r="C10" s="18"/>
      <c r="E10" s="19" t="s">
        <v>8</v>
      </c>
      <c r="F10" s="19"/>
      <c r="G10" s="19"/>
      <c r="H10" s="19"/>
      <c r="J10" s="18"/>
      <c r="L10" s="22" t="s">
        <v>8</v>
      </c>
      <c r="M10" s="22"/>
      <c r="N10" s="22"/>
      <c r="O10" s="23"/>
    </row>
    <row r="11" customFormat="false" ht="12.75" hidden="false" customHeight="false" outlineLevel="0" collapsed="false">
      <c r="C11" s="18"/>
      <c r="H11" s="23"/>
      <c r="J11" s="18"/>
      <c r="O11" s="23"/>
    </row>
    <row r="12" customFormat="false" ht="15.75" hidden="false" customHeight="false" outlineLevel="0" collapsed="false">
      <c r="C12" s="24"/>
      <c r="D12" s="25"/>
      <c r="E12" s="25"/>
      <c r="F12" s="26"/>
      <c r="G12" s="26"/>
      <c r="H12" s="27"/>
      <c r="J12" s="24"/>
      <c r="K12" s="25"/>
      <c r="L12" s="25"/>
      <c r="M12" s="26"/>
      <c r="N12" s="26"/>
      <c r="O12" s="27"/>
    </row>
    <row r="13" customFormat="false" ht="13.5" hidden="false" customHeight="false" outlineLevel="0" collapsed="false">
      <c r="L13" s="11"/>
    </row>
    <row r="14" customFormat="false" ht="12.75" hidden="false" customHeight="false" outlineLevel="0" collapsed="false">
      <c r="L14" s="11"/>
    </row>
    <row r="15" customFormat="false" ht="13.5" hidden="false" customHeight="false" outlineLevel="0" collapsed="false"/>
    <row r="16" customFormat="false" ht="24.75" hidden="false" customHeight="false" outlineLevel="0" collapsed="false">
      <c r="C16" s="12" t="s">
        <v>9</v>
      </c>
      <c r="D16" s="12"/>
      <c r="E16" s="12"/>
      <c r="F16" s="12"/>
      <c r="G16" s="12"/>
      <c r="H16" s="12"/>
      <c r="J16" s="12" t="s">
        <v>10</v>
      </c>
      <c r="K16" s="12"/>
      <c r="L16" s="12"/>
      <c r="M16" s="12"/>
      <c r="N16" s="12"/>
      <c r="O16" s="12"/>
    </row>
    <row r="17" customFormat="false" ht="15.75" hidden="false" customHeight="false" outlineLevel="0" collapsed="false">
      <c r="C17" s="13"/>
      <c r="D17" s="28" t="s">
        <v>11</v>
      </c>
      <c r="E17" s="29"/>
      <c r="F17" s="17"/>
      <c r="G17" s="17"/>
      <c r="H17" s="15"/>
      <c r="J17" s="13"/>
      <c r="K17" s="14" t="s">
        <v>12</v>
      </c>
      <c r="L17" s="14"/>
      <c r="M17" s="14"/>
      <c r="N17" s="14"/>
      <c r="O17" s="15"/>
    </row>
    <row r="18" customFormat="false" ht="15" hidden="false" customHeight="false" outlineLevel="0" collapsed="false">
      <c r="C18" s="18"/>
      <c r="E18" s="19" t="s">
        <v>13</v>
      </c>
      <c r="F18" s="19"/>
      <c r="G18" s="19"/>
      <c r="H18" s="19"/>
      <c r="J18" s="18"/>
      <c r="K18" s="30" t="s">
        <v>14</v>
      </c>
      <c r="L18" s="30"/>
      <c r="M18" s="30"/>
      <c r="N18" s="30"/>
      <c r="O18" s="23"/>
    </row>
    <row r="19" customFormat="false" ht="15" hidden="false" customHeight="false" outlineLevel="0" collapsed="false">
      <c r="C19" s="18"/>
      <c r="E19" s="31"/>
      <c r="F19" s="31"/>
      <c r="G19" s="31"/>
      <c r="H19" s="19"/>
      <c r="J19" s="18"/>
      <c r="K19" s="28"/>
      <c r="L19" s="21" t="s">
        <v>15</v>
      </c>
      <c r="M19" s="21"/>
      <c r="N19" s="21"/>
      <c r="O19" s="23"/>
    </row>
    <row r="20" customFormat="false" ht="15" hidden="false" customHeight="false" outlineLevel="0" collapsed="false">
      <c r="C20" s="18"/>
      <c r="D20" s="30"/>
      <c r="E20" s="30"/>
      <c r="H20" s="23"/>
      <c r="J20" s="18"/>
      <c r="L20" s="22" t="s">
        <v>16</v>
      </c>
      <c r="O20" s="23"/>
    </row>
    <row r="21" customFormat="false" ht="15" hidden="false" customHeight="false" outlineLevel="0" collapsed="false">
      <c r="C21" s="18"/>
      <c r="D21" s="28"/>
      <c r="E21" s="19"/>
      <c r="F21" s="19"/>
      <c r="G21" s="19"/>
      <c r="H21" s="19"/>
      <c r="J21" s="18"/>
      <c r="K21" s="30" t="s">
        <v>17</v>
      </c>
      <c r="L21" s="30"/>
      <c r="M21" s="30"/>
      <c r="N21" s="30"/>
      <c r="O21" s="23"/>
    </row>
    <row r="22" customFormat="false" ht="12.75" hidden="false" customHeight="false" outlineLevel="0" collapsed="false">
      <c r="C22" s="18"/>
      <c r="E22" s="19"/>
      <c r="F22" s="19"/>
      <c r="G22" s="19"/>
      <c r="H22" s="19"/>
      <c r="J22" s="18"/>
      <c r="L22" s="21" t="s">
        <v>15</v>
      </c>
      <c r="M22" s="21"/>
      <c r="N22" s="21"/>
      <c r="O22" s="23"/>
    </row>
    <row r="23" customFormat="false" ht="13.5" hidden="false" customHeight="false" outlineLevel="0" collapsed="false">
      <c r="C23" s="24"/>
      <c r="D23" s="26"/>
      <c r="E23" s="26"/>
      <c r="F23" s="26"/>
      <c r="G23" s="26"/>
      <c r="H23" s="27"/>
      <c r="J23" s="24"/>
      <c r="K23" s="26"/>
      <c r="L23" s="32" t="s">
        <v>16</v>
      </c>
      <c r="M23" s="32"/>
      <c r="N23" s="32"/>
      <c r="O23" s="27"/>
    </row>
    <row r="24" customFormat="false" ht="13.5" hidden="false" customHeight="false" outlineLevel="0" collapsed="false"/>
  </sheetData>
  <mergeCells count="22">
    <mergeCell ref="C6:H6"/>
    <mergeCell ref="J6:O6"/>
    <mergeCell ref="D7:G7"/>
    <mergeCell ref="E8:H8"/>
    <mergeCell ref="L8:N8"/>
    <mergeCell ref="E9:H9"/>
    <mergeCell ref="L9:N9"/>
    <mergeCell ref="E10:H10"/>
    <mergeCell ref="D12:E12"/>
    <mergeCell ref="K12:L12"/>
    <mergeCell ref="C16:H16"/>
    <mergeCell ref="J16:O16"/>
    <mergeCell ref="K17:N17"/>
    <mergeCell ref="E18:H18"/>
    <mergeCell ref="K18:N18"/>
    <mergeCell ref="L19:N19"/>
    <mergeCell ref="D20:E20"/>
    <mergeCell ref="E21:H21"/>
    <mergeCell ref="K21:N21"/>
    <mergeCell ref="E22:H22"/>
    <mergeCell ref="L22:N22"/>
    <mergeCell ref="L23:N23"/>
  </mergeCells>
  <hyperlinks>
    <hyperlink ref="B3" location="c-intereg!A30" display="Portada"/>
    <hyperlink ref="E8" location="EXPT_VL!A1" display="Exportaciones inter-regionales 1995:1-2019:1"/>
    <hyperlink ref="L8" location="EXPT_TN!A1" display="Exportaciones inter-regionales 1995:1-2019:1"/>
    <hyperlink ref="E9" location="IMPT_VL!A1" display="Importaciones inter-regionales 1995:1-2019:1"/>
    <hyperlink ref="L9" location="IMPT_TN!A1" display="Importaciones inter-regionales 1995:1-2019:1"/>
    <hyperlink ref="E10" location="INTRA_VL!A1" display="Comercio intra-regional 1995:1-2019:1"/>
    <hyperlink ref="L10" location="INTRA_TN!A1" display="Comercio intra-regional 1995:1-2019:1"/>
    <hyperlink ref="K17" location="VAB!A1" display="VAB"/>
    <hyperlink ref="E18" location="PROD_E!A1" display="Producción efectiva 1995:1-2019:1"/>
    <hyperlink ref="L19" location="EXPV_RM!A1" display="Exportaciones inter-nacionales 1995:1-2019:1"/>
    <hyperlink ref="L20" location="IMPV_RM!A1" display="Importaciones inter-nacionales 1995:1-2019:1"/>
    <hyperlink ref="L22" location="EXPT_RM!A1" display="Exportaciones inter-nacionales 1995:1-2019:1"/>
    <hyperlink ref="L23" location="IMPT_RM!A1" display="Importaciones inter-nacionales 1995:1-2019:1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38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7" activeCellId="0" sqref="H27"/>
    </sheetView>
  </sheetViews>
  <sheetFormatPr defaultRowHeight="12.75" zeroHeight="false" outlineLevelRow="0" outlineLevelCol="0"/>
  <cols>
    <col collapsed="false" customWidth="true" hidden="false" outlineLevel="0" max="1" min="1" style="190" width="3.7"/>
    <col collapsed="false" customWidth="true" hidden="false" outlineLevel="0" max="2" min="2" style="190" width="11.4"/>
    <col collapsed="false" customWidth="true" hidden="false" outlineLevel="0" max="3" min="3" style="190" width="13.12"/>
    <col collapsed="false" customWidth="true" hidden="false" outlineLevel="0" max="257" min="4" style="190" width="11.4"/>
    <col collapsed="false" customWidth="true" hidden="false" outlineLevel="0" max="1025" min="258" style="0" width="11.4"/>
  </cols>
  <sheetData>
    <row r="1" customFormat="false" ht="27.75" hidden="false" customHeight="false" outlineLevel="0" collapsed="false">
      <c r="B1" s="248" t="s">
        <v>290</v>
      </c>
      <c r="C1" s="248"/>
      <c r="H1" s="249" t="s">
        <v>291</v>
      </c>
      <c r="M1" s="246" t="s">
        <v>0</v>
      </c>
      <c r="N1" s="246"/>
    </row>
    <row r="2" customFormat="false" ht="16.5" hidden="false" customHeight="false" outlineLevel="0" collapsed="false">
      <c r="H2" s="250" t="s">
        <v>292</v>
      </c>
    </row>
    <row r="32" customFormat="false" ht="12.75" hidden="false" customHeight="false" outlineLevel="0" collapsed="false">
      <c r="B32" s="210" t="s">
        <v>241</v>
      </c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</row>
    <row r="33" customFormat="false" ht="12.75" hidden="false" customHeight="false" outlineLevel="0" collapsed="false"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</row>
    <row r="34" customFormat="false" ht="12.75" hidden="false" customHeight="true" outlineLevel="0" collapsed="false">
      <c r="B34" s="251" t="s">
        <v>293</v>
      </c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</row>
    <row r="35" customFormat="false" ht="12.75" hidden="false" customHeight="false" outlineLevel="0" collapsed="false">
      <c r="B35" s="251"/>
      <c r="C35" s="251"/>
      <c r="D35" s="251"/>
      <c r="E35" s="251"/>
      <c r="F35" s="251"/>
      <c r="G35" s="251"/>
      <c r="H35" s="251"/>
      <c r="I35" s="251"/>
      <c r="J35" s="251"/>
      <c r="K35" s="251"/>
      <c r="L35" s="251"/>
      <c r="M35" s="251"/>
      <c r="N35" s="251"/>
    </row>
    <row r="36" customFormat="false" ht="12.75" hidden="false" customHeight="false" outlineLevel="0" collapsed="false"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</row>
    <row r="37" customFormat="false" ht="12.75" hidden="false" customHeight="false" outlineLevel="0" collapsed="false">
      <c r="B37" s="251"/>
      <c r="C37" s="251"/>
      <c r="D37" s="251"/>
      <c r="E37" s="251"/>
      <c r="F37" s="251"/>
      <c r="G37" s="251"/>
      <c r="H37" s="251"/>
      <c r="I37" s="251"/>
      <c r="J37" s="251"/>
      <c r="K37" s="251"/>
      <c r="L37" s="251"/>
      <c r="M37" s="251"/>
      <c r="N37" s="251"/>
    </row>
    <row r="38" customFormat="false" ht="12.75" hidden="false" customHeight="true" outlineLevel="0" collapsed="false">
      <c r="B38" s="251" t="s">
        <v>294</v>
      </c>
      <c r="C38" s="251"/>
      <c r="D38" s="251"/>
      <c r="E38" s="251"/>
      <c r="F38" s="251"/>
      <c r="G38" s="251"/>
      <c r="H38" s="251"/>
      <c r="I38" s="251"/>
      <c r="J38" s="251"/>
      <c r="K38" s="251"/>
      <c r="L38" s="251"/>
      <c r="M38" s="251"/>
      <c r="N38" s="251"/>
    </row>
  </sheetData>
  <mergeCells count="4">
    <mergeCell ref="B1:C1"/>
    <mergeCell ref="M1:N1"/>
    <mergeCell ref="B34:N37"/>
    <mergeCell ref="B38:N40"/>
  </mergeCells>
  <hyperlinks>
    <hyperlink ref="B1" location="GRÁFICOS_VL!A1" display="Gráficos"/>
    <hyperlink ref="M1" location="Indice!A1" display="Índice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N27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7" activeCellId="0" sqref="H27"/>
    </sheetView>
  </sheetViews>
  <sheetFormatPr defaultRowHeight="12.75" zeroHeight="false" outlineLevelRow="0" outlineLevelCol="0"/>
  <cols>
    <col collapsed="false" customWidth="true" hidden="false" outlineLevel="0" max="1" min="1" style="190" width="1.7"/>
    <col collapsed="false" customWidth="true" hidden="false" outlineLevel="0" max="3" min="2" style="190" width="4.28"/>
    <col collapsed="false" customWidth="true" hidden="false" outlineLevel="0" max="4" min="4" style="190" width="6.41"/>
    <col collapsed="false" customWidth="true" hidden="false" outlineLevel="0" max="5" min="5" style="190" width="5.7"/>
    <col collapsed="false" customWidth="true" hidden="false" outlineLevel="0" max="6" min="6" style="190" width="5.55"/>
    <col collapsed="false" customWidth="true" hidden="false" outlineLevel="0" max="7" min="7" style="190" width="5.28"/>
    <col collapsed="false" customWidth="true" hidden="false" outlineLevel="0" max="8" min="8" style="190" width="7.84"/>
    <col collapsed="false" customWidth="true" hidden="false" outlineLevel="0" max="9" min="9" style="190" width="4.84"/>
    <col collapsed="false" customWidth="true" hidden="false" outlineLevel="0" max="10" min="10" style="190" width="4.41"/>
    <col collapsed="false" customWidth="true" hidden="false" outlineLevel="0" max="11" min="11" style="190" width="4.28"/>
    <col collapsed="false" customWidth="true" hidden="false" outlineLevel="0" max="12" min="12" style="190" width="8.69"/>
    <col collapsed="false" customWidth="true" hidden="false" outlineLevel="0" max="13" min="13" style="190" width="3.28"/>
    <col collapsed="false" customWidth="true" hidden="false" outlineLevel="0" max="14" min="14" style="190" width="6.84"/>
    <col collapsed="false" customWidth="true" hidden="false" outlineLevel="0" max="15" min="15" style="190" width="6.98"/>
    <col collapsed="false" customWidth="true" hidden="false" outlineLevel="0" max="257" min="16" style="190" width="11.4"/>
    <col collapsed="false" customWidth="true" hidden="false" outlineLevel="0" max="1025" min="258" style="0" width="11.4"/>
  </cols>
  <sheetData>
    <row r="1" customFormat="false" ht="16.5" hidden="false" customHeight="true" outlineLevel="0" collapsed="false">
      <c r="D1" s="252" t="s">
        <v>295</v>
      </c>
      <c r="E1" s="252"/>
      <c r="F1" s="252"/>
      <c r="G1" s="252"/>
      <c r="H1" s="252"/>
      <c r="I1" s="252"/>
      <c r="J1" s="252"/>
      <c r="K1" s="252"/>
      <c r="L1" s="252"/>
    </row>
    <row r="2" customFormat="false" ht="28.5" hidden="false" customHeight="false" outlineLevel="0" collapsed="false">
      <c r="B2" s="253" t="s">
        <v>296</v>
      </c>
      <c r="C2" s="253"/>
      <c r="D2" s="252"/>
      <c r="E2" s="252"/>
      <c r="F2" s="252"/>
      <c r="G2" s="252"/>
      <c r="H2" s="252"/>
      <c r="I2" s="252"/>
      <c r="J2" s="252"/>
      <c r="K2" s="252"/>
      <c r="L2" s="252"/>
      <c r="M2" s="246" t="s">
        <v>0</v>
      </c>
      <c r="N2" s="246"/>
    </row>
    <row r="3" customFormat="false" ht="17.25" hidden="false" customHeight="false" outlineLevel="0" collapsed="false">
      <c r="B3" s="254" t="s">
        <v>297</v>
      </c>
      <c r="C3" s="255" t="s">
        <v>298</v>
      </c>
      <c r="H3" s="250" t="s">
        <v>299</v>
      </c>
    </row>
    <row r="27" customFormat="false" ht="16.5" hidden="false" customHeight="false" outlineLevel="0" collapsed="false"/>
  </sheetData>
  <mergeCells count="3">
    <mergeCell ref="D1:L2"/>
    <mergeCell ref="B2:C2"/>
    <mergeCell ref="M2:N2"/>
  </mergeCells>
  <hyperlinks>
    <hyperlink ref="M2" location="Indice!A1" display="Índice"/>
    <hyperlink ref="B3" location="GRÁFICOS_TN!A1" display="TN"/>
    <hyperlink ref="C3" location="GRÁFICOS_VL!A1" display="VL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BU76"/>
  <sheetViews>
    <sheetView showFormulas="false" showGridLines="tru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1" activeCellId="0" sqref="G1"/>
    </sheetView>
  </sheetViews>
  <sheetFormatPr defaultRowHeight="12.75" zeroHeight="false" outlineLevelRow="0" outlineLevelCol="0"/>
  <cols>
    <col collapsed="false" customWidth="true" hidden="false" outlineLevel="0" max="1" min="1" style="0" width="5.13"/>
    <col collapsed="false" customWidth="true" hidden="false" outlineLevel="0" max="17" min="2" style="0" width="11.04"/>
    <col collapsed="false" customWidth="true" hidden="false" outlineLevel="0" max="18" min="18" style="0" width="13.97"/>
    <col collapsed="false" customWidth="true" hidden="false" outlineLevel="0" max="19" min="19" style="0" width="13.69"/>
    <col collapsed="false" customWidth="true" hidden="false" outlineLevel="0" max="20" min="20" style="0" width="11.04"/>
    <col collapsed="false" customWidth="true" hidden="false" outlineLevel="0" max="21" min="21" style="0" width="13.69"/>
    <col collapsed="false" customWidth="true" hidden="false" outlineLevel="0" max="22" min="22" style="0" width="11.04"/>
    <col collapsed="false" customWidth="true" hidden="false" outlineLevel="0" max="23" min="23" style="0" width="13.69"/>
    <col collapsed="false" customWidth="true" hidden="false" outlineLevel="0" max="24" min="24" style="0" width="11.04"/>
    <col collapsed="false" customWidth="true" hidden="false" outlineLevel="0" max="25" min="25" style="0" width="12.12"/>
    <col collapsed="false" customWidth="true" hidden="false" outlineLevel="0" max="26" min="26" style="0" width="12.27"/>
    <col collapsed="false" customWidth="true" hidden="false" outlineLevel="0" max="37" min="27" style="0" width="11.04"/>
    <col collapsed="false" customWidth="true" hidden="false" outlineLevel="0" max="38" min="38" style="0" width="18.26"/>
    <col collapsed="false" customWidth="true" hidden="false" outlineLevel="0" max="1025" min="39" style="0" width="11.04"/>
  </cols>
  <sheetData>
    <row r="1" customFormat="false" ht="15" hidden="false" customHeight="false" outlineLevel="0" collapsed="false">
      <c r="B1" s="11" t="s">
        <v>300</v>
      </c>
      <c r="R1" s="28" t="s">
        <v>300</v>
      </c>
      <c r="AL1" s="28" t="s">
        <v>300</v>
      </c>
    </row>
    <row r="2" customFormat="false" ht="12.75" hidden="false" customHeight="false" outlineLevel="0" collapsed="false">
      <c r="R2" s="22" t="s">
        <v>27</v>
      </c>
      <c r="AL2" s="22" t="s">
        <v>22</v>
      </c>
    </row>
    <row r="3" customFormat="false" ht="12.75" hidden="false" customHeight="false" outlineLevel="0" collapsed="false">
      <c r="J3" s="22" t="s">
        <v>26</v>
      </c>
      <c r="R3" s="22" t="s">
        <v>36</v>
      </c>
      <c r="AD3" s="22" t="s">
        <v>28</v>
      </c>
      <c r="AL3" s="22" t="s">
        <v>29</v>
      </c>
      <c r="AV3" s="22" t="s">
        <v>30</v>
      </c>
    </row>
    <row r="4" customFormat="false" ht="13.5" hidden="false" customHeight="false" outlineLevel="0" collapsed="false">
      <c r="J4" s="22" t="s">
        <v>35</v>
      </c>
      <c r="AD4" s="22" t="s">
        <v>37</v>
      </c>
      <c r="AV4" s="22" t="s">
        <v>35</v>
      </c>
      <c r="BK4" s="0" t="s">
        <v>301</v>
      </c>
      <c r="BM4" s="0" t="s">
        <v>302</v>
      </c>
    </row>
    <row r="5" customFormat="false" ht="12.75" hidden="false" customHeight="true" outlineLevel="0" collapsed="false">
      <c r="R5" s="256" t="n">
        <v>2007</v>
      </c>
      <c r="S5" s="257" t="s">
        <v>23</v>
      </c>
      <c r="T5" s="257"/>
      <c r="U5" s="257" t="s">
        <v>24</v>
      </c>
      <c r="V5" s="257"/>
      <c r="W5" s="258" t="s">
        <v>41</v>
      </c>
      <c r="X5" s="258"/>
      <c r="Y5" s="259" t="s">
        <v>42</v>
      </c>
      <c r="Z5" s="259"/>
      <c r="AA5" s="259"/>
      <c r="AB5" s="57"/>
      <c r="AL5" s="260" t="n">
        <v>2007</v>
      </c>
      <c r="AM5" s="261" t="s">
        <v>43</v>
      </c>
      <c r="AN5" s="262" t="s">
        <v>44</v>
      </c>
      <c r="AO5" s="262"/>
      <c r="AP5" s="262" t="s">
        <v>45</v>
      </c>
      <c r="AQ5" s="262"/>
      <c r="AR5" s="262" t="s">
        <v>46</v>
      </c>
      <c r="AS5" s="262"/>
      <c r="AT5" s="261" t="s">
        <v>47</v>
      </c>
      <c r="BM5" s="263" t="s">
        <v>23</v>
      </c>
      <c r="BN5" s="263"/>
      <c r="BO5" s="263"/>
      <c r="BP5" s="264" t="s">
        <v>24</v>
      </c>
      <c r="BQ5" s="264"/>
      <c r="BR5" s="264"/>
      <c r="BS5" s="265" t="s">
        <v>25</v>
      </c>
      <c r="BT5" s="265"/>
      <c r="BU5" s="265"/>
    </row>
    <row r="6" customFormat="false" ht="13.5" hidden="false" customHeight="false" outlineLevel="0" collapsed="false">
      <c r="R6" s="256"/>
      <c r="S6" s="266" t="s">
        <v>303</v>
      </c>
      <c r="T6" s="266" t="s">
        <v>50</v>
      </c>
      <c r="U6" s="266" t="s">
        <v>303</v>
      </c>
      <c r="V6" s="266" t="s">
        <v>50</v>
      </c>
      <c r="W6" s="266" t="s">
        <v>303</v>
      </c>
      <c r="X6" s="267" t="s">
        <v>50</v>
      </c>
      <c r="Y6" s="268" t="s">
        <v>51</v>
      </c>
      <c r="Z6" s="269" t="s">
        <v>52</v>
      </c>
      <c r="AA6" s="270" t="s">
        <v>53</v>
      </c>
      <c r="AB6" s="65"/>
      <c r="AL6" s="260"/>
      <c r="AM6" s="261"/>
      <c r="AN6" s="271" t="s">
        <v>54</v>
      </c>
      <c r="AO6" s="271"/>
      <c r="AP6" s="271" t="s">
        <v>55</v>
      </c>
      <c r="AQ6" s="271"/>
      <c r="AR6" s="271" t="s">
        <v>56</v>
      </c>
      <c r="AS6" s="271"/>
      <c r="AT6" s="261"/>
      <c r="BK6" s="0" t="n">
        <v>1000</v>
      </c>
      <c r="BM6" s="272" t="s">
        <v>31</v>
      </c>
      <c r="BN6" s="272" t="s">
        <v>34</v>
      </c>
      <c r="BO6" s="272" t="s">
        <v>33</v>
      </c>
      <c r="BP6" s="272" t="s">
        <v>31</v>
      </c>
      <c r="BQ6" s="272" t="s">
        <v>34</v>
      </c>
      <c r="BR6" s="272" t="s">
        <v>33</v>
      </c>
      <c r="BS6" s="272" t="s">
        <v>31</v>
      </c>
      <c r="BT6" s="272" t="s">
        <v>34</v>
      </c>
      <c r="BU6" s="272" t="s">
        <v>33</v>
      </c>
    </row>
    <row r="7" customFormat="false" ht="12.75" hidden="false" customHeight="true" outlineLevel="0" collapsed="false">
      <c r="R7" s="273" t="s">
        <v>39</v>
      </c>
      <c r="S7" s="274" t="n">
        <v>30517.5627534348</v>
      </c>
      <c r="T7" s="274" t="n">
        <v>29104.0500672467</v>
      </c>
      <c r="U7" s="274" t="n">
        <v>29209.081443326</v>
      </c>
      <c r="V7" s="274" t="n">
        <v>28760.7771465249</v>
      </c>
      <c r="W7" s="274" t="n">
        <v>200666.152210669</v>
      </c>
      <c r="X7" s="275" t="n">
        <v>200218.814769019</v>
      </c>
      <c r="Y7" s="276" t="n">
        <f aca="false">(S7-T7)/S7</f>
        <v>0.0463180070311782</v>
      </c>
      <c r="Z7" s="277" t="n">
        <f aca="false">(U7-V7)/U7</f>
        <v>0.0153481134855585</v>
      </c>
      <c r="AA7" s="278" t="n">
        <f aca="false">(W7-X7)/W7</f>
        <v>0.00222926206897217</v>
      </c>
      <c r="AB7" s="73"/>
      <c r="AL7" s="273" t="s">
        <v>39</v>
      </c>
      <c r="AM7" s="162" t="n">
        <v>200218.814769019</v>
      </c>
      <c r="AN7" s="162" t="n">
        <v>29104.0500672467</v>
      </c>
      <c r="AO7" s="162" t="n">
        <v>19437.085874011</v>
      </c>
      <c r="AP7" s="162" t="n">
        <v>28760.7771465249</v>
      </c>
      <c r="AQ7" s="162" t="n">
        <v>51242.35729911</v>
      </c>
      <c r="AR7" s="162" t="n">
        <f aca="false">(AN7-AP7)</f>
        <v>343.272920721865</v>
      </c>
      <c r="AS7" s="162" t="n">
        <f aca="false">(AO7-AQ7)</f>
        <v>-31805.271425099</v>
      </c>
      <c r="AT7" s="279" t="n">
        <f aca="false">(AN7+AO7+AP7+AQ7)/(AM7+AN7+AP7)</f>
        <v>0.498072134286853</v>
      </c>
      <c r="BK7" s="280" t="s">
        <v>39</v>
      </c>
      <c r="BL7" s="281" t="s">
        <v>40</v>
      </c>
      <c r="BM7" s="282" t="n">
        <v>7271.78362181737</v>
      </c>
      <c r="BN7" s="282" t="n">
        <v>6933.18284920873</v>
      </c>
      <c r="BO7" s="283" t="n">
        <f aca="false">(((BN7-BM7)/BM7)*1000)/1000</f>
        <v>-0.0465636479601438</v>
      </c>
      <c r="BP7" s="282" t="n">
        <v>7277.78380166088</v>
      </c>
      <c r="BQ7" s="282" t="n">
        <v>7163.87226331036</v>
      </c>
      <c r="BR7" s="283" t="n">
        <f aca="false">(BQ7-BP7)/BP7</f>
        <v>-0.0156519541463322</v>
      </c>
      <c r="BS7" s="282" t="n">
        <v>57075.4674404537</v>
      </c>
      <c r="BT7" s="282" t="n">
        <v>56957.1933952463</v>
      </c>
      <c r="BU7" s="283" t="n">
        <f aca="false">(BT7-BS7)/BS7</f>
        <v>-0.00207223962433248</v>
      </c>
    </row>
    <row r="8" customFormat="false" ht="13.5" hidden="false" customHeight="false" outlineLevel="0" collapsed="false">
      <c r="R8" s="273" t="s">
        <v>59</v>
      </c>
      <c r="S8" s="284" t="n">
        <v>21465.1307205902</v>
      </c>
      <c r="T8" s="284" t="n">
        <v>21663.3826493359</v>
      </c>
      <c r="U8" s="284" t="n">
        <v>24452.5997919252</v>
      </c>
      <c r="V8" s="284" t="n">
        <v>23590.3246632383</v>
      </c>
      <c r="W8" s="284" t="n">
        <v>43837.63912</v>
      </c>
      <c r="X8" s="285" t="n">
        <v>43226.2249480381</v>
      </c>
      <c r="Y8" s="286" t="n">
        <f aca="false">(S8-T8)/S8</f>
        <v>-0.00923599913396127</v>
      </c>
      <c r="Z8" s="287" t="n">
        <f aca="false">(U8-V8)/U8</f>
        <v>0.035263126866846</v>
      </c>
      <c r="AA8" s="288" t="n">
        <f aca="false">(W8-X8)/W8</f>
        <v>0.0139472422383026</v>
      </c>
      <c r="AB8" s="73"/>
      <c r="AL8" s="273" t="s">
        <v>59</v>
      </c>
      <c r="AM8" s="162" t="n">
        <v>43226.2249480381</v>
      </c>
      <c r="AN8" s="162" t="n">
        <v>21663.3826493359</v>
      </c>
      <c r="AO8" s="162" t="n">
        <v>2767.367160474</v>
      </c>
      <c r="AP8" s="162" t="n">
        <v>23590.3246632383</v>
      </c>
      <c r="AQ8" s="162" t="n">
        <v>5145.993226065</v>
      </c>
      <c r="AR8" s="162" t="n">
        <f aca="false">(AN8-AP8)</f>
        <v>-1926.94201390242</v>
      </c>
      <c r="AS8" s="162" t="n">
        <f aca="false">(AO8-AQ8)</f>
        <v>-2378.626065591</v>
      </c>
      <c r="AT8" s="279" t="n">
        <f aca="false">(AN8+AO8+AP8+AQ8)/(AM8+AN8+AP8)</f>
        <v>0.600894082315895</v>
      </c>
      <c r="BK8" s="280"/>
      <c r="BL8" s="281" t="s">
        <v>48</v>
      </c>
      <c r="BM8" s="282" t="n">
        <v>8469.37366453747</v>
      </c>
      <c r="BN8" s="282" t="n">
        <v>8081.28487146814</v>
      </c>
      <c r="BO8" s="283" t="n">
        <f aca="false">(((BN8-BM8)/BM8)*1000)/1000</f>
        <v>-0.0458226084290407</v>
      </c>
      <c r="BP8" s="282" t="n">
        <v>7300.29086451887</v>
      </c>
      <c r="BQ8" s="282" t="n">
        <v>7189.39729942517</v>
      </c>
      <c r="BR8" s="283" t="n">
        <f aca="false">(BQ8-BP8)/BP8</f>
        <v>-0.0151902940789215</v>
      </c>
      <c r="BS8" s="282" t="n">
        <v>46637.622158073</v>
      </c>
      <c r="BT8" s="282" t="n">
        <v>46529.0770346398</v>
      </c>
      <c r="BU8" s="283" t="n">
        <f aca="false">(BT8-BS8)/BS8</f>
        <v>-0.00232741547297064</v>
      </c>
    </row>
    <row r="9" customFormat="false" ht="12.75" hidden="false" customHeight="true" outlineLevel="0" collapsed="false">
      <c r="R9" s="273" t="s">
        <v>60</v>
      </c>
      <c r="S9" s="284" t="n">
        <v>13666.628797104</v>
      </c>
      <c r="T9" s="284" t="n">
        <v>13699.45201848</v>
      </c>
      <c r="U9" s="284" t="n">
        <v>10734.7995860995</v>
      </c>
      <c r="V9" s="284" t="n">
        <v>9089.82872476561</v>
      </c>
      <c r="W9" s="284" t="n">
        <v>34615.2646169093</v>
      </c>
      <c r="X9" s="285" t="n">
        <v>33909.1455858266</v>
      </c>
      <c r="Y9" s="286" t="n">
        <f aca="false">(S9-T9)/S9</f>
        <v>-0.00240170578006248</v>
      </c>
      <c r="Z9" s="287" t="n">
        <f aca="false">(U9-V9)/U9</f>
        <v>0.153237221444168</v>
      </c>
      <c r="AA9" s="288" t="n">
        <f aca="false">(W9-X9)/W9</f>
        <v>0.0203990649471372</v>
      </c>
      <c r="AB9" s="73"/>
      <c r="AL9" s="273" t="s">
        <v>60</v>
      </c>
      <c r="AM9" s="162" t="n">
        <v>33909.1455858266</v>
      </c>
      <c r="AN9" s="162" t="n">
        <v>13699.45201848</v>
      </c>
      <c r="AO9" s="162" t="n">
        <v>4447.463742062</v>
      </c>
      <c r="AP9" s="162" t="n">
        <v>9089.82872476561</v>
      </c>
      <c r="AQ9" s="162" t="n">
        <v>20840.380737223</v>
      </c>
      <c r="AR9" s="162" t="n">
        <f aca="false">(AN9-AP9)</f>
        <v>4609.62329371434</v>
      </c>
      <c r="AS9" s="162" t="n">
        <f aca="false">(AO9-AQ9)</f>
        <v>-16392.916995161</v>
      </c>
      <c r="AT9" s="279" t="n">
        <f aca="false">(AN9+AO9+AP9+AQ9)/(AN9+AP9+AM9)</f>
        <v>0.847944613903314</v>
      </c>
      <c r="BK9" s="280"/>
      <c r="BL9" s="281" t="s">
        <v>57</v>
      </c>
      <c r="BM9" s="282" t="n">
        <v>7333.81019773514</v>
      </c>
      <c r="BN9" s="282" t="n">
        <v>6992.64630056081</v>
      </c>
      <c r="BO9" s="283" t="n">
        <f aca="false">(((BN9-BM9)/BM9)*1000)/1000</f>
        <v>-0.0465193246042413</v>
      </c>
      <c r="BP9" s="282" t="n">
        <v>7100.64367496151</v>
      </c>
      <c r="BQ9" s="282" t="n">
        <v>6995.08754604065</v>
      </c>
      <c r="BR9" s="283" t="n">
        <f aca="false">(BQ9-BP9)/BP9</f>
        <v>-0.0148657127089866</v>
      </c>
      <c r="BS9" s="282" t="n">
        <v>49660.1751963892</v>
      </c>
      <c r="BT9" s="282" t="n">
        <v>49548.8128073927</v>
      </c>
      <c r="BU9" s="283" t="n">
        <f aca="false">(BT9-BS9)/BS9</f>
        <v>-0.00224248884656685</v>
      </c>
    </row>
    <row r="10" customFormat="false" ht="13.5" hidden="false" customHeight="false" outlineLevel="0" collapsed="false">
      <c r="R10" s="273" t="s">
        <v>61</v>
      </c>
      <c r="S10" s="284" t="n">
        <v>580.46495320285</v>
      </c>
      <c r="T10" s="284" t="n">
        <v>483.558489663866</v>
      </c>
      <c r="U10" s="284" t="n">
        <v>6891.38944547042</v>
      </c>
      <c r="V10" s="284" t="n">
        <v>6616.29388193612</v>
      </c>
      <c r="W10" s="284" t="n">
        <v>18642.2899559975</v>
      </c>
      <c r="X10" s="285" t="n">
        <v>19376.3863568407</v>
      </c>
      <c r="Y10" s="286" t="n">
        <f aca="false">(S10-T10)/S10</f>
        <v>0.166946278159052</v>
      </c>
      <c r="Z10" s="287" t="n">
        <f aca="false">(U10-V10)/U10</f>
        <v>0.0399187371009942</v>
      </c>
      <c r="AA10" s="288" t="n">
        <f aca="false">(W10-X10)/W10</f>
        <v>-0.039378016465573</v>
      </c>
      <c r="AB10" s="73"/>
      <c r="AL10" s="273" t="s">
        <v>62</v>
      </c>
      <c r="AM10" s="162" t="n">
        <v>19376.3863568407</v>
      </c>
      <c r="AN10" s="162" t="n">
        <v>483.558489663866</v>
      </c>
      <c r="AO10" s="162" t="n">
        <v>476.748084395</v>
      </c>
      <c r="AP10" s="162" t="n">
        <v>6616.29388193612</v>
      </c>
      <c r="AQ10" s="162" t="n">
        <v>2535.452253926</v>
      </c>
      <c r="AR10" s="162" t="n">
        <f aca="false">(AN10-AP10)</f>
        <v>-6132.73539227225</v>
      </c>
      <c r="AS10" s="162" t="n">
        <f aca="false">(AO10-AQ10)</f>
        <v>-2058.704169531</v>
      </c>
      <c r="AT10" s="279" t="n">
        <f aca="false">(AN10+AO10+AP10+AQ10)/(AN10+AP10+AM10)</f>
        <v>0.381929352338807</v>
      </c>
      <c r="BK10" s="280"/>
      <c r="BL10" s="281" t="s">
        <v>58</v>
      </c>
      <c r="BM10" s="282" t="n">
        <v>7442.59526934478</v>
      </c>
      <c r="BN10" s="282" t="n">
        <v>7096.93604600907</v>
      </c>
      <c r="BO10" s="283" t="n">
        <f aca="false">(((BN10-BM10)/BM10)*1000)/1000</f>
        <v>-0.0464433723488146</v>
      </c>
      <c r="BP10" s="282" t="n">
        <v>7530.36310218467</v>
      </c>
      <c r="BQ10" s="282" t="n">
        <v>7412.4200377487</v>
      </c>
      <c r="BR10" s="283" t="n">
        <f aca="false">(BQ10-BP10)/BP10</f>
        <v>-0.0156623343171524</v>
      </c>
      <c r="BS10" s="282" t="n">
        <v>47292.8874157531</v>
      </c>
      <c r="BT10" s="282" t="n">
        <v>47183.7315317403</v>
      </c>
      <c r="BU10" s="283" t="n">
        <f aca="false">(BT10-BS10)/BS10</f>
        <v>-0.00230808246181196</v>
      </c>
    </row>
    <row r="11" customFormat="false" ht="12.75" hidden="false" customHeight="true" outlineLevel="0" collapsed="false">
      <c r="R11" s="273" t="s">
        <v>63</v>
      </c>
      <c r="S11" s="284" t="n">
        <v>1762.55551915719</v>
      </c>
      <c r="T11" s="284" t="n">
        <v>1119.50731518132</v>
      </c>
      <c r="U11" s="284" t="n">
        <v>12113.2795937968</v>
      </c>
      <c r="V11" s="284" t="n">
        <v>11616.6852144416</v>
      </c>
      <c r="W11" s="284" t="n">
        <v>34.8125138047392</v>
      </c>
      <c r="X11" s="285" t="n">
        <v>33.4960858595365</v>
      </c>
      <c r="Y11" s="286" t="n">
        <f aca="false">(S11-T11)/S11</f>
        <v>0.364838552310315</v>
      </c>
      <c r="Z11" s="287" t="n">
        <f aca="false">(U11-V11)/U11</f>
        <v>0.0409958653649456</v>
      </c>
      <c r="AA11" s="289" t="n">
        <f aca="false">(W11-X11)/W11</f>
        <v>0.037814791330108</v>
      </c>
      <c r="AB11" s="87"/>
      <c r="AL11" s="273" t="s">
        <v>63</v>
      </c>
      <c r="AM11" s="162" t="n">
        <v>33.4960858595365</v>
      </c>
      <c r="AN11" s="162" t="n">
        <v>1119.50731518132</v>
      </c>
      <c r="AO11" s="162" t="n">
        <v>3709.067365635</v>
      </c>
      <c r="AP11" s="162" t="n">
        <v>11616.6852144416</v>
      </c>
      <c r="AQ11" s="162" t="n">
        <v>10084.191958398</v>
      </c>
      <c r="AR11" s="162" t="n">
        <f aca="false">(AN11-AP11)</f>
        <v>-10497.1778992602</v>
      </c>
      <c r="AS11" s="162" t="n">
        <f aca="false">(AO11-AQ11)</f>
        <v>-6375.124592763</v>
      </c>
      <c r="AT11" s="279" t="n">
        <f aca="false">(AN11+AO11+AP11+AQ11)/(AN11+AP11+AM11)</f>
        <v>2.077533184442</v>
      </c>
      <c r="BK11" s="280" t="s">
        <v>59</v>
      </c>
      <c r="BL11" s="281" t="s">
        <v>40</v>
      </c>
      <c r="BM11" s="282" t="n">
        <v>5774.64667059635</v>
      </c>
      <c r="BN11" s="282" t="n">
        <v>5826.76504907932</v>
      </c>
      <c r="BO11" s="283" t="n">
        <f aca="false">(((BN11-BM11)/BM11)*1000)/1000</f>
        <v>0.00902537963895554</v>
      </c>
      <c r="BP11" s="282" t="n">
        <v>6145.44889655114</v>
      </c>
      <c r="BQ11" s="282" t="n">
        <v>5926.65420374526</v>
      </c>
      <c r="BR11" s="283" t="n">
        <f aca="false">(BQ11-BP11)/BP11</f>
        <v>-0.0356027194252114</v>
      </c>
      <c r="BS11" s="282" t="n">
        <v>10931.5046497746</v>
      </c>
      <c r="BT11" s="282" t="n">
        <v>10778.943405965</v>
      </c>
      <c r="BU11" s="283" t="n">
        <f aca="false">(BT11-BS11)/BS11</f>
        <v>-0.013956106565143</v>
      </c>
    </row>
    <row r="12" customFormat="false" ht="13.5" hidden="false" customHeight="false" outlineLevel="0" collapsed="false">
      <c r="R12" s="273" t="s">
        <v>64</v>
      </c>
      <c r="S12" s="284" t="n">
        <v>10136.4166423498</v>
      </c>
      <c r="T12" s="284" t="n">
        <v>9605.81663652573</v>
      </c>
      <c r="U12" s="284" t="n">
        <v>8307.53618559699</v>
      </c>
      <c r="V12" s="284" t="n">
        <v>7810.92674133787</v>
      </c>
      <c r="W12" s="284" t="n">
        <v>24957.3629444557</v>
      </c>
      <c r="X12" s="285" t="n">
        <v>24538.7283899256</v>
      </c>
      <c r="Y12" s="286" t="n">
        <f aca="false">(S12-T12)/S12</f>
        <v>0.0523459151833997</v>
      </c>
      <c r="Z12" s="287" t="n">
        <f aca="false">(U12-V12)/U12</f>
        <v>0.0597781861149288</v>
      </c>
      <c r="AA12" s="289" t="n">
        <f aca="false">(W12-X12)/W12</f>
        <v>0.0167739899228082</v>
      </c>
      <c r="AB12" s="87"/>
      <c r="AL12" s="273" t="s">
        <v>64</v>
      </c>
      <c r="AM12" s="162" t="n">
        <v>24538.7283899256</v>
      </c>
      <c r="AN12" s="162" t="n">
        <v>9605.81663652573</v>
      </c>
      <c r="AO12" s="162" t="n">
        <v>1936.925991855</v>
      </c>
      <c r="AP12" s="162" t="n">
        <v>7810.92674133787</v>
      </c>
      <c r="AQ12" s="162" t="n">
        <v>2521.607893545</v>
      </c>
      <c r="AR12" s="162" t="n">
        <f aca="false">(AN12-AP12)</f>
        <v>1794.88989518786</v>
      </c>
      <c r="AS12" s="162" t="n">
        <f aca="false">(AO12-AQ12)</f>
        <v>-584.68190169</v>
      </c>
      <c r="AT12" s="279" t="n">
        <f aca="false">(AN12+AO12+AP12+AQ12)/(AN12+AP12+AM12)</f>
        <v>0.521392713311309</v>
      </c>
      <c r="BK12" s="280"/>
      <c r="BL12" s="281" t="s">
        <v>48</v>
      </c>
      <c r="BM12" s="282" t="n">
        <v>4738.34075619687</v>
      </c>
      <c r="BN12" s="282" t="n">
        <v>4783.97430164444</v>
      </c>
      <c r="BO12" s="283" t="n">
        <f aca="false">(((BN12-BM12)/BM12)*1000)/1000</f>
        <v>0.00963070150408492</v>
      </c>
      <c r="BP12" s="282" t="n">
        <v>5591.49267442408</v>
      </c>
      <c r="BQ12" s="282" t="n">
        <v>5397.49779218043</v>
      </c>
      <c r="BR12" s="283" t="n">
        <f aca="false">(BQ12-BP12)/BP12</f>
        <v>-0.034694650165777</v>
      </c>
      <c r="BS12" s="282" t="n">
        <v>12172.3527737972</v>
      </c>
      <c r="BT12" s="282" t="n">
        <v>12006.7939597449</v>
      </c>
      <c r="BU12" s="283" t="n">
        <f aca="false">(BT12-BS12)/BS12</f>
        <v>-0.0136012172115733</v>
      </c>
    </row>
    <row r="13" customFormat="false" ht="12.75" hidden="false" customHeight="true" outlineLevel="0" collapsed="false">
      <c r="R13" s="273" t="s">
        <v>65</v>
      </c>
      <c r="S13" s="284" t="n">
        <v>36439.3842091523</v>
      </c>
      <c r="T13" s="284" t="n">
        <v>35815.0465215642</v>
      </c>
      <c r="U13" s="284" t="n">
        <v>32030.6105118784</v>
      </c>
      <c r="V13" s="284" t="n">
        <v>30739.2808246831</v>
      </c>
      <c r="W13" s="284" t="n">
        <v>100323.402471</v>
      </c>
      <c r="X13" s="285" t="n">
        <v>99850.8783005089</v>
      </c>
      <c r="Y13" s="286" t="n">
        <f aca="false">(S13-T13)/S13</f>
        <v>0.0171335960016389</v>
      </c>
      <c r="Z13" s="287" t="n">
        <f aca="false">(U13-V13)/U13</f>
        <v>0.0403154877961643</v>
      </c>
      <c r="AA13" s="289" t="n">
        <f aca="false">(W13-X13)/W13</f>
        <v>0.00471000941806822</v>
      </c>
      <c r="AB13" s="87"/>
      <c r="AL13" s="273" t="s">
        <v>65</v>
      </c>
      <c r="AM13" s="162" t="n">
        <v>99850.8783005089</v>
      </c>
      <c r="AN13" s="162" t="n">
        <v>35815.0465215642</v>
      </c>
      <c r="AO13" s="162" t="n">
        <v>2967.201700242</v>
      </c>
      <c r="AP13" s="162" t="n">
        <v>30739.2808246831</v>
      </c>
      <c r="AQ13" s="162" t="n">
        <v>4347.631148016</v>
      </c>
      <c r="AR13" s="162" t="n">
        <f aca="false">(AN13-AP13)</f>
        <v>5075.76569688109</v>
      </c>
      <c r="AS13" s="162" t="n">
        <f aca="false">(AO13-AQ13)</f>
        <v>-1380.429447774</v>
      </c>
      <c r="AT13" s="279" t="n">
        <f aca="false">(AN13+AO13+AP13+AQ13)/(AN13+AP13+AM13)</f>
        <v>0.443911354259639</v>
      </c>
      <c r="BK13" s="280"/>
      <c r="BL13" s="281" t="s">
        <v>57</v>
      </c>
      <c r="BM13" s="282" t="n">
        <v>5465.45375843126</v>
      </c>
      <c r="BN13" s="282" t="n">
        <v>5515.63731787743</v>
      </c>
      <c r="BO13" s="283" t="n">
        <f aca="false">(((BN13-BM13)/BM13)*1000)/1000</f>
        <v>0.00918195664335429</v>
      </c>
      <c r="BP13" s="282" t="n">
        <v>6459.70204872095</v>
      </c>
      <c r="BQ13" s="282" t="n">
        <v>6232.36883148855</v>
      </c>
      <c r="BR13" s="283" t="n">
        <f aca="false">(BQ13-BP13)/BP13</f>
        <v>-0.0351925236671571</v>
      </c>
      <c r="BS13" s="282" t="n">
        <v>10118.5351892081</v>
      </c>
      <c r="BT13" s="282" t="n">
        <v>9974.48959486785</v>
      </c>
      <c r="BU13" s="283" t="n">
        <f aca="false">(BT13-BS13)/BS13</f>
        <v>-0.0142358149323716</v>
      </c>
    </row>
    <row r="14" customFormat="false" ht="13.5" hidden="false" customHeight="false" outlineLevel="0" collapsed="false">
      <c r="R14" s="273" t="s">
        <v>66</v>
      </c>
      <c r="S14" s="284" t="n">
        <v>49490.3472561571</v>
      </c>
      <c r="T14" s="284" t="n">
        <v>48943.7016453539</v>
      </c>
      <c r="U14" s="284" t="n">
        <v>33118.0180547185</v>
      </c>
      <c r="V14" s="284" t="n">
        <v>33487.0251799839</v>
      </c>
      <c r="W14" s="284" t="n">
        <v>76990.297199</v>
      </c>
      <c r="X14" s="285" t="n">
        <v>77607.4065011609</v>
      </c>
      <c r="Y14" s="286" t="n">
        <f aca="false">(S14-T14)/S14</f>
        <v>0.0110454995996266</v>
      </c>
      <c r="Z14" s="287" t="n">
        <f aca="false">(U14-V14)/U14</f>
        <v>-0.011142186246041</v>
      </c>
      <c r="AA14" s="289" t="n">
        <f aca="false">(W14-X14)/W14</f>
        <v>-0.00801541654743679</v>
      </c>
      <c r="AB14" s="87"/>
      <c r="AL14" s="273" t="s">
        <v>66</v>
      </c>
      <c r="AM14" s="162" t="n">
        <v>77607.4065011609</v>
      </c>
      <c r="AN14" s="162" t="n">
        <v>48943.7016453539</v>
      </c>
      <c r="AO14" s="162" t="n">
        <v>1379.34858064</v>
      </c>
      <c r="AP14" s="162" t="n">
        <v>33487.0251799839</v>
      </c>
      <c r="AQ14" s="162" t="n">
        <v>1735.021057092</v>
      </c>
      <c r="AR14" s="162" t="n">
        <f aca="false">(AN14-AP14)</f>
        <v>15456.67646537</v>
      </c>
      <c r="AS14" s="162" t="n">
        <f aca="false">(AO14-AQ14)</f>
        <v>-355.672476452</v>
      </c>
      <c r="AT14" s="279" t="n">
        <f aca="false">(AN14+AO14+AP14+AQ14)/(AN14+AP14+AM14)</f>
        <v>0.534529456729832</v>
      </c>
      <c r="BK14" s="280"/>
      <c r="BL14" s="281" t="s">
        <v>58</v>
      </c>
      <c r="BM14" s="282" t="n">
        <v>5486.68953536568</v>
      </c>
      <c r="BN14" s="282" t="n">
        <v>5537.00598073471</v>
      </c>
      <c r="BO14" s="283" t="n">
        <f aca="false">(((BN14-BM14)/BM14)*1000)/1000</f>
        <v>0.00917063833204062</v>
      </c>
      <c r="BP14" s="282" t="n">
        <v>6255.95617222901</v>
      </c>
      <c r="BQ14" s="282" t="n">
        <v>6033.80383582407</v>
      </c>
      <c r="BR14" s="283" t="n">
        <f aca="false">(BQ14-BP14)/BP14</f>
        <v>-0.0355105327289712</v>
      </c>
      <c r="BS14" s="282" t="n">
        <v>10615.2465072201</v>
      </c>
      <c r="BT14" s="282" t="n">
        <v>10465.9979874604</v>
      </c>
      <c r="BU14" s="283" t="n">
        <f aca="false">(BT14-BS14)/BS14</f>
        <v>-0.0140598260867735</v>
      </c>
    </row>
    <row r="15" customFormat="false" ht="12.75" hidden="false" customHeight="true" outlineLevel="0" collapsed="false">
      <c r="R15" s="273" t="s">
        <v>67</v>
      </c>
      <c r="S15" s="284" t="n">
        <v>40394.3827291019</v>
      </c>
      <c r="T15" s="284" t="n">
        <v>39447.7922973119</v>
      </c>
      <c r="U15" s="284" t="n">
        <v>34179.7878030578</v>
      </c>
      <c r="V15" s="284" t="n">
        <v>34108.5249840385</v>
      </c>
      <c r="W15" s="284" t="n">
        <v>212753.370137647</v>
      </c>
      <c r="X15" s="285" t="n">
        <v>209336.841801862</v>
      </c>
      <c r="Y15" s="286" t="n">
        <f aca="false">(S15-T15)/S15</f>
        <v>0.0234337144879324</v>
      </c>
      <c r="Z15" s="287" t="n">
        <f aca="false">(U15-V15)/U15</f>
        <v>0.0020849403580223</v>
      </c>
      <c r="AA15" s="289" t="n">
        <f aca="false">(W15-X15)/W15</f>
        <v>0.0160586332126016</v>
      </c>
      <c r="AB15" s="87"/>
      <c r="AL15" s="273" t="s">
        <v>67</v>
      </c>
      <c r="AM15" s="162" t="n">
        <v>209336.841801862</v>
      </c>
      <c r="AN15" s="162" t="n">
        <v>39447.7922973119</v>
      </c>
      <c r="AO15" s="162" t="n">
        <v>20832.260756529</v>
      </c>
      <c r="AP15" s="162" t="n">
        <v>34108.5249840385</v>
      </c>
      <c r="AQ15" s="162" t="n">
        <v>57063.037552736</v>
      </c>
      <c r="AR15" s="162" t="n">
        <f aca="false">(AN15-AP15)</f>
        <v>5339.26731327337</v>
      </c>
      <c r="AS15" s="162" t="n">
        <f aca="false">(AO15-AQ15)</f>
        <v>-36230.776796207</v>
      </c>
      <c r="AT15" s="279" t="n">
        <f aca="false">(AN15+AO15+AP15+AQ15)/(AN15+AP15+AM15)</f>
        <v>0.535366836304678</v>
      </c>
      <c r="BK15" s="280" t="s">
        <v>60</v>
      </c>
      <c r="BL15" s="281" t="s">
        <v>40</v>
      </c>
      <c r="BM15" s="282" t="n">
        <v>3338.10073132515</v>
      </c>
      <c r="BN15" s="282" t="n">
        <v>3346.09339715577</v>
      </c>
      <c r="BO15" s="283" t="n">
        <f aca="false">(((BN15-BM15)/BM15)*1000)/1000</f>
        <v>0.00239437526723309</v>
      </c>
      <c r="BP15" s="282" t="n">
        <v>2560.18355264388</v>
      </c>
      <c r="BQ15" s="282" t="n">
        <v>2167.88581673575</v>
      </c>
      <c r="BR15" s="283" t="n">
        <f aca="false">(BQ15-BP15)/BP15</f>
        <v>-0.153230316436883</v>
      </c>
      <c r="BS15" s="282" t="n">
        <v>10029.834705046</v>
      </c>
      <c r="BT15" s="282" t="n">
        <v>9832.90734989755</v>
      </c>
      <c r="BU15" s="283" t="n">
        <f aca="false">(BT15-BS15)/BS15</f>
        <v>-0.0196341575848032</v>
      </c>
    </row>
    <row r="16" customFormat="false" ht="13.5" hidden="false" customHeight="false" outlineLevel="0" collapsed="false">
      <c r="R16" s="273" t="s">
        <v>68</v>
      </c>
      <c r="S16" s="284" t="n">
        <v>43325.718645917</v>
      </c>
      <c r="T16" s="284" t="n">
        <v>44052.9270803624</v>
      </c>
      <c r="U16" s="284" t="n">
        <v>42107.5700664326</v>
      </c>
      <c r="V16" s="284" t="n">
        <v>42493.1230752537</v>
      </c>
      <c r="W16" s="284" t="n">
        <v>159077.017465993</v>
      </c>
      <c r="X16" s="285" t="n">
        <v>157465.69957557</v>
      </c>
      <c r="Y16" s="286" t="n">
        <f aca="false">(S16-T16)/S16</f>
        <v>-0.0167846825666897</v>
      </c>
      <c r="Z16" s="287" t="n">
        <f aca="false">(U16-V16)/U16</f>
        <v>-0.00915638228975906</v>
      </c>
      <c r="AA16" s="289" t="n">
        <f aca="false">(W16-X16)/W16</f>
        <v>0.0101291683493325</v>
      </c>
      <c r="AB16" s="87"/>
      <c r="AL16" s="273" t="s">
        <v>68</v>
      </c>
      <c r="AM16" s="162" t="n">
        <v>157465.69957557</v>
      </c>
      <c r="AN16" s="162" t="n">
        <v>44052.9270803624</v>
      </c>
      <c r="AO16" s="162" t="n">
        <v>14702.437523731</v>
      </c>
      <c r="AP16" s="162" t="n">
        <v>42493.1230752537</v>
      </c>
      <c r="AQ16" s="162" t="n">
        <v>25511.143496868</v>
      </c>
      <c r="AR16" s="162" t="n">
        <f aca="false">(AN16-AP16)</f>
        <v>1559.80400510867</v>
      </c>
      <c r="AS16" s="162" t="n">
        <f aca="false">(AO16-AQ16)</f>
        <v>-10808.705973137</v>
      </c>
      <c r="AT16" s="279" t="n">
        <f aca="false">(AN16+AO16+AP16+AQ16)/(AN16+AP16+AM16)</f>
        <v>0.519481669697705</v>
      </c>
      <c r="BK16" s="280"/>
      <c r="BL16" s="281" t="s">
        <v>48</v>
      </c>
      <c r="BM16" s="282" t="n">
        <v>3592.37477667833</v>
      </c>
      <c r="BN16" s="282" t="n">
        <v>3601.05733918715</v>
      </c>
      <c r="BO16" s="283" t="n">
        <f aca="false">(((BN16-BM16)/BM16)*1000)/1000</f>
        <v>0.00241694228708751</v>
      </c>
      <c r="BP16" s="282" t="n">
        <v>2807.97124676891</v>
      </c>
      <c r="BQ16" s="282" t="n">
        <v>2369.03001306559</v>
      </c>
      <c r="BR16" s="283" t="n">
        <f aca="false">(BQ16-BP16)/BP16</f>
        <v>-0.156319703846115</v>
      </c>
      <c r="BS16" s="282" t="n">
        <v>6010.7428343007</v>
      </c>
      <c r="BT16" s="282" t="n">
        <v>5873.39303190753</v>
      </c>
      <c r="BU16" s="283" t="n">
        <f aca="false">(BT16-BS16)/BS16</f>
        <v>-0.0228507201488267</v>
      </c>
    </row>
    <row r="17" customFormat="false" ht="13.5" hidden="false" customHeight="false" outlineLevel="0" collapsed="false">
      <c r="R17" s="273" t="s">
        <v>69</v>
      </c>
      <c r="S17" s="284" t="n">
        <v>5971.73898907453</v>
      </c>
      <c r="T17" s="284" t="n">
        <v>5899.32374628999</v>
      </c>
      <c r="U17" s="284" t="n">
        <v>9083.70463903769</v>
      </c>
      <c r="V17" s="284" t="n">
        <v>8933.23668195717</v>
      </c>
      <c r="W17" s="284" t="n">
        <v>22239.179005</v>
      </c>
      <c r="X17" s="285" t="n">
        <v>21733.6526131683</v>
      </c>
      <c r="Y17" s="286" t="n">
        <f aca="false">(S17-T17)/S17</f>
        <v>0.0121263241606894</v>
      </c>
      <c r="Z17" s="287" t="n">
        <f aca="false">(U17-V17)/U17</f>
        <v>0.0165646025558641</v>
      </c>
      <c r="AA17" s="289" t="n">
        <f aca="false">(W17-X17)/W17</f>
        <v>0.0227313423628659</v>
      </c>
      <c r="AB17" s="87"/>
      <c r="AL17" s="273" t="s">
        <v>69</v>
      </c>
      <c r="AM17" s="162" t="n">
        <v>21733.6526131683</v>
      </c>
      <c r="AN17" s="162" t="n">
        <v>5899.32374628999</v>
      </c>
      <c r="AO17" s="162" t="n">
        <v>1067.992467798</v>
      </c>
      <c r="AP17" s="162" t="n">
        <v>8933.23668195717</v>
      </c>
      <c r="AQ17" s="162" t="n">
        <v>1518.638218975</v>
      </c>
      <c r="AR17" s="162" t="n">
        <f aca="false">(AN17-AP17)</f>
        <v>-3033.91293566719</v>
      </c>
      <c r="AS17" s="162" t="n">
        <f aca="false">(AO17-AQ17)</f>
        <v>-450.645751177</v>
      </c>
      <c r="AT17" s="279" t="n">
        <f aca="false">(AN17+AO17+AP17+AQ17)/(AN17+AP17+AM17)</f>
        <v>0.476373943763083</v>
      </c>
      <c r="BK17" s="280"/>
      <c r="BL17" s="281" t="s">
        <v>57</v>
      </c>
      <c r="BM17" s="282" t="n">
        <v>3754.875619202</v>
      </c>
      <c r="BN17" s="282" t="n">
        <v>3763.99907921299</v>
      </c>
      <c r="BO17" s="283" t="n">
        <f aca="false">(((BN17-BM17)/BM17)*1000)/1000</f>
        <v>0.00242976357574456</v>
      </c>
      <c r="BP17" s="282" t="n">
        <v>3047.13540620447</v>
      </c>
      <c r="BQ17" s="282" t="n">
        <v>2580.49996661987</v>
      </c>
      <c r="BR17" s="283" t="n">
        <f aca="false">(BQ17-BP17)/BP17</f>
        <v>-0.153139055991556</v>
      </c>
      <c r="BS17" s="282" t="n">
        <v>9892.60073725077</v>
      </c>
      <c r="BT17" s="282" t="n">
        <v>9697.70768841311</v>
      </c>
      <c r="BU17" s="283" t="n">
        <f aca="false">(BT17-BS17)/BS17</f>
        <v>-0.0197008910006628</v>
      </c>
    </row>
    <row r="18" customFormat="false" ht="13.5" hidden="false" customHeight="false" outlineLevel="0" collapsed="false">
      <c r="R18" s="273" t="s">
        <v>70</v>
      </c>
      <c r="S18" s="284" t="n">
        <v>15708.7870295234</v>
      </c>
      <c r="T18" s="284" t="n">
        <v>16684.8922496686</v>
      </c>
      <c r="U18" s="284" t="n">
        <v>15450.575686221</v>
      </c>
      <c r="V18" s="284" t="n">
        <v>12969.0227413499</v>
      </c>
      <c r="W18" s="284" t="n">
        <v>74911.1821235455</v>
      </c>
      <c r="X18" s="285" t="n">
        <v>74982.5455226455</v>
      </c>
      <c r="Y18" s="286" t="n">
        <f aca="false">(S18-T18)/S18</f>
        <v>-0.0621375296711782</v>
      </c>
      <c r="Z18" s="287" t="n">
        <f aca="false">(U18-V18)/U18</f>
        <v>0.160612328968695</v>
      </c>
      <c r="AA18" s="289" t="n">
        <f aca="false">(W18-X18)/W18</f>
        <v>-0.000952640140991438</v>
      </c>
      <c r="AB18" s="87"/>
      <c r="AL18" s="273" t="s">
        <v>70</v>
      </c>
      <c r="AM18" s="162" t="n">
        <v>74982.5455226455</v>
      </c>
      <c r="AN18" s="162" t="n">
        <v>16684.8922496686</v>
      </c>
      <c r="AO18" s="162" t="n">
        <v>7412.784888328</v>
      </c>
      <c r="AP18" s="162" t="n">
        <v>12969.0227413499</v>
      </c>
      <c r="AQ18" s="162" t="n">
        <v>23323.154837087</v>
      </c>
      <c r="AR18" s="162" t="n">
        <f aca="false">(AN18-AP18)</f>
        <v>3715.86950831865</v>
      </c>
      <c r="AS18" s="162" t="n">
        <f aca="false">(AO18-AQ18)</f>
        <v>-15910.369948759</v>
      </c>
      <c r="AT18" s="279" t="n">
        <f aca="false">(AN18+AO18+AP18+AQ18)/(AN18+AP18+AM18)</f>
        <v>0.577139693181302</v>
      </c>
      <c r="BK18" s="280"/>
      <c r="BL18" s="281" t="s">
        <v>58</v>
      </c>
      <c r="BM18" s="282" t="n">
        <v>2981.2776698985</v>
      </c>
      <c r="BN18" s="282" t="n">
        <v>2988.30220292405</v>
      </c>
      <c r="BO18" s="283" t="n">
        <f aca="false">(((BN18-BM18)/BM18)*1000)/1000</f>
        <v>0.00235621562408321</v>
      </c>
      <c r="BP18" s="282" t="n">
        <v>2319.50938048227</v>
      </c>
      <c r="BQ18" s="282" t="n">
        <v>1972.41292834441</v>
      </c>
      <c r="BR18" s="283" t="n">
        <f aca="false">(BQ18-BP18)/BP18</f>
        <v>-0.149642185135588</v>
      </c>
      <c r="BS18" s="282" t="n">
        <v>8682.08634031184</v>
      </c>
      <c r="BT18" s="282" t="n">
        <v>8505.13751560839</v>
      </c>
      <c r="BU18" s="283" t="n">
        <f aca="false">(BT18-BS18)/BS18</f>
        <v>-0.0203809105055615</v>
      </c>
    </row>
    <row r="19" customFormat="false" ht="13.5" hidden="false" customHeight="false" outlineLevel="0" collapsed="false">
      <c r="R19" s="273" t="s">
        <v>71</v>
      </c>
      <c r="S19" s="284" t="n">
        <v>33201.5863123806</v>
      </c>
      <c r="T19" s="284" t="n">
        <v>31459.7147385958</v>
      </c>
      <c r="U19" s="284" t="n">
        <v>53113.5573779553</v>
      </c>
      <c r="V19" s="284" t="n">
        <v>53815.7516960612</v>
      </c>
      <c r="W19" s="284" t="n">
        <v>80270.152245</v>
      </c>
      <c r="X19" s="285" t="n">
        <v>80260.9847695984</v>
      </c>
      <c r="Y19" s="286" t="n">
        <f aca="false">(S19-T19)/S19</f>
        <v>0.0524635045264467</v>
      </c>
      <c r="Z19" s="287" t="n">
        <f aca="false">(U19-V19)/U19</f>
        <v>-0.0132206229966705</v>
      </c>
      <c r="AA19" s="289" t="n">
        <f aca="false">(W19-X19)/W19</f>
        <v>0.000114207773938407</v>
      </c>
      <c r="AB19" s="87"/>
      <c r="AL19" s="273" t="s">
        <v>71</v>
      </c>
      <c r="AM19" s="162" t="n">
        <v>80260.9847695984</v>
      </c>
      <c r="AN19" s="162" t="n">
        <v>31459.7147385958</v>
      </c>
      <c r="AO19" s="162" t="n">
        <v>7454.541406395</v>
      </c>
      <c r="AP19" s="162" t="n">
        <v>53815.7516960612</v>
      </c>
      <c r="AQ19" s="162" t="n">
        <v>20195.382424422</v>
      </c>
      <c r="AR19" s="162" t="n">
        <f aca="false">(AN19-AP19)</f>
        <v>-22356.0369574655</v>
      </c>
      <c r="AS19" s="162" t="n">
        <f aca="false">(AO19-AQ19)</f>
        <v>-12740.841018027</v>
      </c>
      <c r="AT19" s="279" t="n">
        <f aca="false">(AN19+AO19+AP19+AQ19)/(AN19+AP19+AM19)</f>
        <v>0.682178393000194</v>
      </c>
      <c r="BK19" s="280" t="s">
        <v>61</v>
      </c>
      <c r="BL19" s="281" t="s">
        <v>40</v>
      </c>
      <c r="BM19" s="282" t="n">
        <v>140.551860564294</v>
      </c>
      <c r="BN19" s="282" t="n">
        <v>116.711697014483</v>
      </c>
      <c r="BO19" s="283" t="n">
        <f aca="false">(((BN19-BM19)/BM19)*1000)/1000</f>
        <v>-0.169618270822576</v>
      </c>
      <c r="BP19" s="282" t="n">
        <v>1599.39124821976</v>
      </c>
      <c r="BQ19" s="282" t="n">
        <v>1570.55381616733</v>
      </c>
      <c r="BR19" s="283" t="n">
        <f aca="false">(BQ19-BP19)/BP19</f>
        <v>-0.0180302550014171</v>
      </c>
      <c r="BS19" s="282" t="n">
        <v>5362.86460954732</v>
      </c>
      <c r="BT19" s="282" t="n">
        <v>5557.98428810495</v>
      </c>
      <c r="BU19" s="283" t="n">
        <f aca="false">(BT19-BS19)/BS19</f>
        <v>0.036383480241188</v>
      </c>
    </row>
    <row r="20" customFormat="false" ht="13.5" hidden="false" customHeight="false" outlineLevel="0" collapsed="false">
      <c r="R20" s="273" t="s">
        <v>72</v>
      </c>
      <c r="S20" s="284" t="n">
        <v>21161.0141434051</v>
      </c>
      <c r="T20" s="284" t="n">
        <v>20596.5396035349</v>
      </c>
      <c r="U20" s="284" t="n">
        <v>16730.0523785824</v>
      </c>
      <c r="V20" s="284" t="n">
        <v>16335.5347269357</v>
      </c>
      <c r="W20" s="284" t="n">
        <v>36753.9429140074</v>
      </c>
      <c r="X20" s="285" t="n">
        <v>37898.019365488</v>
      </c>
      <c r="Y20" s="286" t="n">
        <f aca="false">(S20-T20)/S20</f>
        <v>0.0266752120689889</v>
      </c>
      <c r="Z20" s="287" t="n">
        <f aca="false">(U20-V20)/U20</f>
        <v>0.0235813757613695</v>
      </c>
      <c r="AA20" s="289" t="n">
        <f aca="false">(W20-X20)/W20</f>
        <v>-0.031127992285274</v>
      </c>
      <c r="AB20" s="87"/>
      <c r="AL20" s="273" t="s">
        <v>72</v>
      </c>
      <c r="AM20" s="162" t="n">
        <v>37898.019365488</v>
      </c>
      <c r="AN20" s="162" t="n">
        <v>20596.5396035349</v>
      </c>
      <c r="AO20" s="162" t="n">
        <v>3984.317940655</v>
      </c>
      <c r="AP20" s="162" t="n">
        <v>16335.5347269357</v>
      </c>
      <c r="AQ20" s="162" t="n">
        <v>20617.401744793</v>
      </c>
      <c r="AR20" s="162" t="n">
        <f aca="false">(AN20-AP20)</f>
        <v>4261.0048765992</v>
      </c>
      <c r="AS20" s="162" t="n">
        <f aca="false">(AO20-AQ20)</f>
        <v>-16633.083804138</v>
      </c>
      <c r="AT20" s="279" t="n">
        <f aca="false">(AN20+AO20+AP20+AQ20)/(AN20+AP20+AM20)</f>
        <v>0.82231347011185</v>
      </c>
      <c r="BK20" s="280"/>
      <c r="BL20" s="281" t="s">
        <v>48</v>
      </c>
      <c r="BM20" s="282" t="n">
        <v>155.61043058704</v>
      </c>
      <c r="BN20" s="282" t="n">
        <v>130.49530254434</v>
      </c>
      <c r="BO20" s="283" t="n">
        <f aca="false">(((BN20-BM20)/BM20)*1000)/1000</f>
        <v>-0.161397458691898</v>
      </c>
      <c r="BP20" s="282" t="n">
        <v>1759.65530875719</v>
      </c>
      <c r="BQ20" s="282" t="n">
        <v>1683.05716093794</v>
      </c>
      <c r="BR20" s="283" t="n">
        <f aca="false">(BQ20-BP20)/BP20</f>
        <v>-0.0435302001693459</v>
      </c>
      <c r="BS20" s="282" t="n">
        <v>3929.90077470745</v>
      </c>
      <c r="BT20" s="282" t="n">
        <v>4101.36071975977</v>
      </c>
      <c r="BU20" s="283" t="n">
        <f aca="false">(BT20-BS20)/BS20</f>
        <v>0.043629586313178</v>
      </c>
    </row>
    <row r="21" customFormat="false" ht="13.5" hidden="false" customHeight="false" outlineLevel="0" collapsed="false">
      <c r="R21" s="273" t="s">
        <v>73</v>
      </c>
      <c r="S21" s="284" t="n">
        <v>13255.2802198764</v>
      </c>
      <c r="T21" s="284" t="n">
        <v>12506.5189509804</v>
      </c>
      <c r="U21" s="284" t="n">
        <v>10108.1356021735</v>
      </c>
      <c r="V21" s="284" t="n">
        <v>10683.4885143331</v>
      </c>
      <c r="W21" s="284" t="n">
        <v>20273.291025</v>
      </c>
      <c r="X21" s="285" t="n">
        <v>20812.5429982631</v>
      </c>
      <c r="Y21" s="286" t="n">
        <f aca="false">(S21-T21)/S21</f>
        <v>0.0564877736626967</v>
      </c>
      <c r="Z21" s="287" t="n">
        <f aca="false">(U21-V21)/U21</f>
        <v>-0.0569197856858879</v>
      </c>
      <c r="AA21" s="289" t="n">
        <f aca="false">(W21-X21)/W21</f>
        <v>-0.0265991334410432</v>
      </c>
      <c r="AB21" s="87"/>
      <c r="AL21" s="273" t="s">
        <v>74</v>
      </c>
      <c r="AM21" s="162" t="n">
        <v>20812.5429982631</v>
      </c>
      <c r="AN21" s="162" t="n">
        <v>12506.5189509804</v>
      </c>
      <c r="AO21" s="162" t="n">
        <v>2053.966352823</v>
      </c>
      <c r="AP21" s="162" t="n">
        <v>10683.4885143331</v>
      </c>
      <c r="AQ21" s="162" t="n">
        <v>2153.731730371</v>
      </c>
      <c r="AR21" s="162" t="n">
        <f aca="false">(AN21-AP21)</f>
        <v>1823.03043664729</v>
      </c>
      <c r="AS21" s="162" t="n">
        <f aca="false">(AO21-AQ21)</f>
        <v>-99.7653775480003</v>
      </c>
      <c r="AT21" s="279" t="n">
        <f aca="false">(AN21+AO21+AP21+AQ21)/(AN21+AP21+AM21)</f>
        <v>0.62263903478018</v>
      </c>
      <c r="BK21" s="280"/>
      <c r="BL21" s="281" t="s">
        <v>57</v>
      </c>
      <c r="BM21" s="282" t="n">
        <v>162.941560620982</v>
      </c>
      <c r="BN21" s="282" t="n">
        <v>137.20572752648</v>
      </c>
      <c r="BO21" s="283" t="n">
        <f aca="false">(((BN21-BM21)/BM21)*1000)/1000</f>
        <v>-0.157945173695531</v>
      </c>
      <c r="BP21" s="282" t="n">
        <v>1879.5231932135</v>
      </c>
      <c r="BQ21" s="282" t="n">
        <v>1783.97240563788</v>
      </c>
      <c r="BR21" s="283" t="n">
        <f aca="false">(BQ21-BP21)/BP21</f>
        <v>-0.0508377805182868</v>
      </c>
      <c r="BS21" s="282" t="n">
        <v>4434.15268673778</v>
      </c>
      <c r="BT21" s="282" t="n">
        <v>4613.93835890765</v>
      </c>
      <c r="BU21" s="283" t="n">
        <f aca="false">(BT21-BS21)/BS21</f>
        <v>0.040545665625721</v>
      </c>
    </row>
    <row r="22" customFormat="false" ht="13.5" hidden="false" customHeight="false" outlineLevel="0" collapsed="false">
      <c r="R22" s="273" t="s">
        <v>75</v>
      </c>
      <c r="S22" s="284" t="n">
        <v>26463.2941284731</v>
      </c>
      <c r="T22" s="284" t="n">
        <v>25597.050093456</v>
      </c>
      <c r="U22" s="284" t="n">
        <v>26556.3560299061</v>
      </c>
      <c r="V22" s="284" t="n">
        <v>26172.5877601824</v>
      </c>
      <c r="W22" s="284" t="n">
        <v>57059.0113070226</v>
      </c>
      <c r="X22" s="285" t="n">
        <v>57333.5431602707</v>
      </c>
      <c r="Y22" s="286" t="n">
        <f aca="false">(S22-T22)/S22</f>
        <v>0.032733794621777</v>
      </c>
      <c r="Z22" s="287" t="n">
        <f aca="false">(U22-V22)/U22</f>
        <v>0.0144510891965563</v>
      </c>
      <c r="AA22" s="289" t="n">
        <f aca="false">(W22-X22)/W22</f>
        <v>-0.00481136716111121</v>
      </c>
      <c r="AB22" s="87"/>
      <c r="AL22" s="273" t="s">
        <v>75</v>
      </c>
      <c r="AM22" s="162" t="n">
        <v>57333.5431602707</v>
      </c>
      <c r="AN22" s="162" t="n">
        <v>25597.050093456</v>
      </c>
      <c r="AO22" s="162" t="n">
        <v>10727.692578689</v>
      </c>
      <c r="AP22" s="162" t="n">
        <v>26172.5877601824</v>
      </c>
      <c r="AQ22" s="162" t="n">
        <v>28332.531204174</v>
      </c>
      <c r="AR22" s="162" t="n">
        <f aca="false">(AN22-AP22)</f>
        <v>-575.537666726377</v>
      </c>
      <c r="AS22" s="162" t="n">
        <f aca="false">(AO22-AQ22)</f>
        <v>-17604.838625485</v>
      </c>
      <c r="AT22" s="279" t="n">
        <f aca="false">(AN22+AO22+AP22+AQ22)/(AN22+AP22+AM22)</f>
        <v>0.832513413379963</v>
      </c>
      <c r="BK22" s="280"/>
      <c r="BL22" s="281" t="s">
        <v>58</v>
      </c>
      <c r="BM22" s="282" t="n">
        <v>121.361101430534</v>
      </c>
      <c r="BN22" s="282" t="n">
        <v>99.1457625785634</v>
      </c>
      <c r="BO22" s="283" t="n">
        <f aca="false">(((BN22-BM22)/BM22)*1000)/1000</f>
        <v>-0.183051559273185</v>
      </c>
      <c r="BP22" s="282" t="n">
        <v>1652.81969527992</v>
      </c>
      <c r="BQ22" s="282" t="n">
        <v>1578.71049919297</v>
      </c>
      <c r="BR22" s="283" t="n">
        <f aca="false">(BQ22-BP22)/BP22</f>
        <v>-0.0448380402887228</v>
      </c>
      <c r="BS22" s="282" t="n">
        <v>4915.3718850049</v>
      </c>
      <c r="BT22" s="282" t="n">
        <v>5103.10299006834</v>
      </c>
      <c r="BU22" s="283" t="n">
        <f aca="false">(BT22-BS22)/BS22</f>
        <v>0.0381926555010291</v>
      </c>
    </row>
    <row r="23" customFormat="false" ht="13.5" hidden="false" customHeight="false" outlineLevel="0" collapsed="false">
      <c r="R23" s="273" t="s">
        <v>76</v>
      </c>
      <c r="S23" s="284" t="n">
        <v>6822.77898581569</v>
      </c>
      <c r="T23" s="284" t="n">
        <v>6784.04507411481</v>
      </c>
      <c r="U23" s="284" t="n">
        <v>6176.01783853776</v>
      </c>
      <c r="V23" s="284" t="n">
        <v>6240.90662064303</v>
      </c>
      <c r="W23" s="284" t="n">
        <v>8430.696111</v>
      </c>
      <c r="X23" s="285" t="n">
        <v>8557.54711101049</v>
      </c>
      <c r="Y23" s="290" t="n">
        <f aca="false">(S23-T23)/S23</f>
        <v>0.00567714589339777</v>
      </c>
      <c r="Z23" s="291" t="n">
        <f aca="false">(U23-V23)/U23</f>
        <v>-0.0105065729733446</v>
      </c>
      <c r="AA23" s="292" t="n">
        <f aca="false">(W23-X23)/W23</f>
        <v>-0.015046325752981</v>
      </c>
      <c r="AB23" s="87"/>
      <c r="AL23" s="273" t="s">
        <v>76</v>
      </c>
      <c r="AM23" s="162" t="n">
        <v>8557.54711101049</v>
      </c>
      <c r="AN23" s="162" t="n">
        <v>6784.04507411481</v>
      </c>
      <c r="AO23" s="162" t="n">
        <v>288.682122111</v>
      </c>
      <c r="AP23" s="162" t="n">
        <v>6240.90662064303</v>
      </c>
      <c r="AQ23" s="162" t="n">
        <v>393.943579316</v>
      </c>
      <c r="AR23" s="162" t="n">
        <f aca="false">(AN23-AP23)</f>
        <v>543.138453471774</v>
      </c>
      <c r="AS23" s="162" t="n">
        <f aca="false">(AO23-AQ23)</f>
        <v>-105.261457205</v>
      </c>
      <c r="AT23" s="279" t="n">
        <f aca="false">(AN23+AO23+AP23+AQ23)/(AN23+AP23+AM23)</f>
        <v>0.635124668350322</v>
      </c>
      <c r="BK23" s="280" t="s">
        <v>63</v>
      </c>
      <c r="BL23" s="281" t="s">
        <v>40</v>
      </c>
      <c r="BM23" s="282" t="n">
        <v>388.848952585895</v>
      </c>
      <c r="BN23" s="282" t="n">
        <v>281.605422045651</v>
      </c>
      <c r="BO23" s="283" t="n">
        <f aca="false">(((BN23-BM23)/BM23)*1000)/1000</f>
        <v>-0.275797401091249</v>
      </c>
      <c r="BP23" s="282" t="n">
        <v>2823.09688875065</v>
      </c>
      <c r="BQ23" s="282" t="n">
        <v>2713.033725816</v>
      </c>
      <c r="BR23" s="283" t="n">
        <f aca="false">(BQ23-BP23)/BP23</f>
        <v>-0.0389866757224039</v>
      </c>
      <c r="BS23" s="282" t="n">
        <v>9.94346521070229</v>
      </c>
      <c r="BT23" s="282" t="n">
        <v>9.60684200887731</v>
      </c>
      <c r="BU23" s="283" t="n">
        <f aca="false">(BT23-BS23)/BS23</f>
        <v>-0.0338537114267437</v>
      </c>
    </row>
    <row r="24" customFormat="false" ht="13.5" hidden="false" customHeight="false" outlineLevel="0" collapsed="false">
      <c r="AL24" s="293"/>
      <c r="AM24" s="162"/>
      <c r="AN24" s="162"/>
      <c r="AO24" s="162"/>
      <c r="AP24" s="162"/>
      <c r="AQ24" s="162"/>
      <c r="AR24" s="162"/>
      <c r="AS24" s="162"/>
      <c r="AT24" s="162"/>
      <c r="BK24" s="280"/>
      <c r="BL24" s="281" t="s">
        <v>48</v>
      </c>
      <c r="BM24" s="282" t="n">
        <v>433.225156243474</v>
      </c>
      <c r="BN24" s="282" t="n">
        <v>279.798951532626</v>
      </c>
      <c r="BO24" s="283" t="n">
        <f aca="false">(((BN24-BM24)/BM24)*1000)/1000</f>
        <v>-0.354148881937554</v>
      </c>
      <c r="BP24" s="282" t="n">
        <v>3057.84449417757</v>
      </c>
      <c r="BQ24" s="282" t="n">
        <v>2929.45351608518</v>
      </c>
      <c r="BR24" s="283" t="n">
        <f aca="false">(BQ24-BP24)/BP24</f>
        <v>-0.041987412485121</v>
      </c>
      <c r="BS24" s="282" t="n">
        <v>9.69422389608502</v>
      </c>
      <c r="BT24" s="282" t="n">
        <v>9.35911105136575</v>
      </c>
      <c r="BU24" s="283" t="n">
        <f aca="false">(BT24-BS24)/BS24</f>
        <v>-0.0345683004964014</v>
      </c>
    </row>
    <row r="25" customFormat="false" ht="12.75" hidden="false" customHeight="false" outlineLevel="0" collapsed="false">
      <c r="AL25" s="294" t="s">
        <v>77</v>
      </c>
      <c r="AM25" s="162" t="n">
        <f aca="false">SUM(AM7:AM24)</f>
        <v>1167142.45785506</v>
      </c>
      <c r="AN25" s="162" t="n">
        <f aca="false">SUM(AN7:AN24)</f>
        <v>363463.319177666</v>
      </c>
      <c r="AO25" s="162" t="n">
        <f aca="false">SUM(AO7:AO24)</f>
        <v>105645.884536373</v>
      </c>
      <c r="AP25" s="162" t="n">
        <f aca="false">SUM(AP7:AP24)</f>
        <v>363463.319177666</v>
      </c>
      <c r="AQ25" s="162" t="n">
        <f aca="false">SUM(AQ7:AQ24)</f>
        <v>277561.600362117</v>
      </c>
      <c r="AR25" s="162" t="n">
        <v>1.12690031528473E-007</v>
      </c>
      <c r="AS25" s="162" t="n">
        <v>-171915715.825744</v>
      </c>
      <c r="AT25" s="279" t="n">
        <f aca="false">(AN25+AO25+AP25+AQ25)/(AN25+AP25+AM25)</f>
        <v>0.586110678578175</v>
      </c>
      <c r="BK25" s="280"/>
      <c r="BL25" s="281" t="s">
        <v>57</v>
      </c>
      <c r="BM25" s="282" t="n">
        <v>469.600200869781</v>
      </c>
      <c r="BN25" s="282" t="n">
        <v>285.322761255286</v>
      </c>
      <c r="BO25" s="283" t="n">
        <f aca="false">(((BN25-BM25)/BM25)*1000)/1000</f>
        <v>-0.392413459945676</v>
      </c>
      <c r="BP25" s="282" t="n">
        <v>3247.60810977076</v>
      </c>
      <c r="BQ25" s="282" t="n">
        <v>3111.65797918049</v>
      </c>
      <c r="BR25" s="283" t="n">
        <f aca="false">(BQ25-BP25)/BP25</f>
        <v>-0.0418616181494479</v>
      </c>
      <c r="BS25" s="282" t="n">
        <v>6.9465491136859</v>
      </c>
      <c r="BT25" s="282" t="n">
        <v>6.62808667918525</v>
      </c>
      <c r="BU25" s="283" t="n">
        <f aca="false">(BT25-BS25)/BS25</f>
        <v>-0.0458446963072958</v>
      </c>
    </row>
    <row r="26" customFormat="false" ht="12.75" hidden="false" customHeight="false" outlineLevel="0" collapsed="false">
      <c r="AL26" s="293"/>
      <c r="AM26" s="293"/>
      <c r="AN26" s="293"/>
      <c r="AO26" s="293"/>
      <c r="AP26" s="293"/>
      <c r="AQ26" s="293"/>
      <c r="AR26" s="293"/>
      <c r="AS26" s="293"/>
      <c r="AT26" s="293"/>
      <c r="BK26" s="280"/>
      <c r="BL26" s="281" t="s">
        <v>58</v>
      </c>
      <c r="BM26" s="282" t="n">
        <v>470.881209458035</v>
      </c>
      <c r="BN26" s="282" t="n">
        <v>272.78018034776</v>
      </c>
      <c r="BO26" s="283" t="n">
        <f aca="false">(((BN26-BM26)/BM26)*1000)/1000</f>
        <v>-0.420702769894516</v>
      </c>
      <c r="BP26" s="282" t="n">
        <v>2984.7301010978</v>
      </c>
      <c r="BQ26" s="282" t="n">
        <v>2862.53999335988</v>
      </c>
      <c r="BR26" s="283" t="n">
        <f aca="false">(BQ26-BP26)/BP26</f>
        <v>-0.0409384110452647</v>
      </c>
      <c r="BS26" s="282" t="n">
        <v>8.22827558426603</v>
      </c>
      <c r="BT26" s="282" t="n">
        <v>7.90204612010819</v>
      </c>
      <c r="BU26" s="283" t="n">
        <f aca="false">(BT26-BS26)/BS26</f>
        <v>-0.0396473672784672</v>
      </c>
    </row>
    <row r="27" customFormat="false" ht="12.75" hidden="false" customHeight="false" outlineLevel="0" collapsed="false">
      <c r="AL27" s="293"/>
      <c r="AM27" s="293"/>
      <c r="AN27" s="293"/>
      <c r="AO27" s="293"/>
      <c r="AP27" s="293"/>
      <c r="AQ27" s="293"/>
      <c r="AR27" s="293"/>
      <c r="AS27" s="293"/>
      <c r="AT27" s="293"/>
      <c r="BK27" s="280" t="s">
        <v>64</v>
      </c>
      <c r="BL27" s="281" t="s">
        <v>40</v>
      </c>
      <c r="BM27" s="282" t="n">
        <v>2165.62854605451</v>
      </c>
      <c r="BN27" s="282" t="n">
        <v>2047.41882344281</v>
      </c>
      <c r="BO27" s="283" t="n">
        <f aca="false">(((BN27-BM27)/BM27)*1000)/1000</f>
        <v>-0.0545844867195979</v>
      </c>
      <c r="BP27" s="282" t="n">
        <v>1727.71101408466</v>
      </c>
      <c r="BQ27" s="282" t="n">
        <v>1622.22322665973</v>
      </c>
      <c r="BR27" s="283" t="n">
        <f aca="false">(BQ27-BP27)/BP27</f>
        <v>-0.0610563841782434</v>
      </c>
      <c r="BS27" s="282" t="n">
        <v>5875.03949087271</v>
      </c>
      <c r="BT27" s="282" t="n">
        <v>5774.43851281284</v>
      </c>
      <c r="BU27" s="283" t="n">
        <f aca="false">(BT27-BS27)/BS27</f>
        <v>-0.0171234556322829</v>
      </c>
    </row>
    <row r="28" customFormat="false" ht="12.75" hidden="false" customHeight="false" outlineLevel="0" collapsed="false">
      <c r="BK28" s="280"/>
      <c r="BL28" s="281" t="s">
        <v>48</v>
      </c>
      <c r="BM28" s="282" t="n">
        <v>2311.4000613437</v>
      </c>
      <c r="BN28" s="282" t="n">
        <v>2187.47766401131</v>
      </c>
      <c r="BO28" s="283" t="n">
        <f aca="false">(((BN28-BM28)/BM28)*1000)/1000</f>
        <v>-0.0536135649578322</v>
      </c>
      <c r="BP28" s="282" t="n">
        <v>1873.78939316964</v>
      </c>
      <c r="BQ28" s="282" t="n">
        <v>1754.85952855312</v>
      </c>
      <c r="BR28" s="283" t="n">
        <f aca="false">(BQ28-BP28)/BP28</f>
        <v>-0.0634702411327784</v>
      </c>
      <c r="BS28" s="282" t="n">
        <v>5248.93450671161</v>
      </c>
      <c r="BT28" s="282" t="n">
        <v>5155.30721194756</v>
      </c>
      <c r="BU28" s="283" t="n">
        <f aca="false">(BT28-BS28)/BS28</f>
        <v>-0.0178373905493261</v>
      </c>
    </row>
    <row r="29" customFormat="false" ht="12.75" hidden="false" customHeight="false" outlineLevel="0" collapsed="false">
      <c r="J29" s="22" t="s">
        <v>78</v>
      </c>
      <c r="AD29" s="22" t="s">
        <v>79</v>
      </c>
      <c r="AL29" s="22" t="s">
        <v>22</v>
      </c>
      <c r="BK29" s="280"/>
      <c r="BL29" s="281" t="s">
        <v>57</v>
      </c>
      <c r="BM29" s="282" t="n">
        <v>2800.94687912667</v>
      </c>
      <c r="BN29" s="282" t="n">
        <v>2657.83951465583</v>
      </c>
      <c r="BO29" s="283" t="n">
        <f aca="false">(((BN29-BM29)/BM29)*1000)/1000</f>
        <v>-0.0510924950192049</v>
      </c>
      <c r="BP29" s="282" t="n">
        <v>2363.61167070952</v>
      </c>
      <c r="BQ29" s="282" t="n">
        <v>2226.47633198307</v>
      </c>
      <c r="BR29" s="283" t="n">
        <f aca="false">(BQ29-BP29)/BP29</f>
        <v>-0.0580194032826408</v>
      </c>
      <c r="BS29" s="282" t="n">
        <v>7024.49770795705</v>
      </c>
      <c r="BT29" s="282" t="n">
        <v>6911.09383298611</v>
      </c>
      <c r="BU29" s="283" t="n">
        <f aca="false">(BT29-BS29)/BS29</f>
        <v>-0.0161440546620838</v>
      </c>
    </row>
    <row r="30" customFormat="false" ht="12.75" hidden="false" customHeight="false" outlineLevel="0" collapsed="false">
      <c r="J30" s="22" t="s">
        <v>35</v>
      </c>
      <c r="AL30" s="22" t="s">
        <v>29</v>
      </c>
      <c r="AV30" s="22" t="s">
        <v>81</v>
      </c>
      <c r="BK30" s="280"/>
      <c r="BL30" s="281" t="s">
        <v>58</v>
      </c>
      <c r="BM30" s="282" t="n">
        <v>2858.4411558249</v>
      </c>
      <c r="BN30" s="282" t="n">
        <v>2713.08063441578</v>
      </c>
      <c r="BO30" s="283" t="n">
        <f aca="false">(((BN30-BM30)/BM30)*1000)/1000</f>
        <v>-0.0508530746252764</v>
      </c>
      <c r="BP30" s="282" t="n">
        <v>2342.42410763316</v>
      </c>
      <c r="BQ30" s="282" t="n">
        <v>2207.36765414195</v>
      </c>
      <c r="BR30" s="283" t="n">
        <f aca="false">(BQ30-BP30)/BP30</f>
        <v>-0.0576567040319936</v>
      </c>
      <c r="BS30" s="282" t="n">
        <v>6808.89123891435</v>
      </c>
      <c r="BT30" s="282" t="n">
        <v>6697.88883217904</v>
      </c>
      <c r="BU30" s="283" t="n">
        <f aca="false">(BT30-BS30)/BS30</f>
        <v>-0.0163025671640788</v>
      </c>
    </row>
    <row r="31" customFormat="false" ht="12.75" hidden="false" customHeight="false" outlineLevel="0" collapsed="false">
      <c r="AV31" s="22" t="s">
        <v>35</v>
      </c>
      <c r="BK31" s="280" t="s">
        <v>65</v>
      </c>
      <c r="BL31" s="281" t="s">
        <v>40</v>
      </c>
      <c r="BM31" s="282" t="n">
        <v>8870.12196696319</v>
      </c>
      <c r="BN31" s="282" t="n">
        <v>8717.28895505714</v>
      </c>
      <c r="BO31" s="283" t="n">
        <f aca="false">(((BN31-BM31)/BM31)*1000)/1000</f>
        <v>-0.0172300913646139</v>
      </c>
      <c r="BP31" s="282" t="n">
        <v>6440.05523325854</v>
      </c>
      <c r="BQ31" s="282" t="n">
        <v>6181.11436580624</v>
      </c>
      <c r="BR31" s="283" t="n">
        <f aca="false">(BQ31-BP31)/BP31</f>
        <v>-0.0402078643852378</v>
      </c>
      <c r="BS31" s="282" t="n">
        <v>23848.8161276091</v>
      </c>
      <c r="BT31" s="282" t="n">
        <v>23734.4683902143</v>
      </c>
      <c r="BU31" s="283" t="n">
        <f aca="false">(BT31-BS31)/BS31</f>
        <v>-0.0047946923982703</v>
      </c>
    </row>
    <row r="32" customFormat="false" ht="12.75" hidden="false" customHeight="true" outlineLevel="0" collapsed="false">
      <c r="AL32" s="260" t="n">
        <v>2008</v>
      </c>
      <c r="AM32" s="261" t="s">
        <v>43</v>
      </c>
      <c r="AN32" s="262" t="s">
        <v>44</v>
      </c>
      <c r="AO32" s="262" t="n">
        <v>0</v>
      </c>
      <c r="AP32" s="262" t="s">
        <v>45</v>
      </c>
      <c r="AQ32" s="262" t="n">
        <v>0</v>
      </c>
      <c r="AR32" s="262" t="s">
        <v>46</v>
      </c>
      <c r="AS32" s="262" t="n">
        <v>0</v>
      </c>
      <c r="AT32" s="261" t="s">
        <v>47</v>
      </c>
      <c r="BK32" s="280"/>
      <c r="BL32" s="281" t="s">
        <v>48</v>
      </c>
      <c r="BM32" s="282" t="n">
        <v>8835.35282481683</v>
      </c>
      <c r="BN32" s="282" t="n">
        <v>8682.99139145909</v>
      </c>
      <c r="BO32" s="283" t="n">
        <f aca="false">(((BN32-BM32)/BM32)*1000)/1000</f>
        <v>-0.0172445216822331</v>
      </c>
      <c r="BP32" s="282" t="n">
        <v>9037.31364742692</v>
      </c>
      <c r="BQ32" s="282" t="n">
        <v>8670.3225577014</v>
      </c>
      <c r="BR32" s="283" t="n">
        <f aca="false">(BQ32-BP32)/BP32</f>
        <v>-0.0406084268005906</v>
      </c>
      <c r="BS32" s="282" t="n">
        <v>27442.3693017173</v>
      </c>
      <c r="BT32" s="282" t="n">
        <v>27316.9865579007</v>
      </c>
      <c r="BU32" s="283" t="n">
        <f aca="false">(BT32-BS32)/BS32</f>
        <v>-0.00456894747090084</v>
      </c>
    </row>
    <row r="33" customFormat="false" ht="13.5" hidden="false" customHeight="false" outlineLevel="0" collapsed="false">
      <c r="AL33" s="260" t="n">
        <v>0</v>
      </c>
      <c r="AM33" s="261" t="n">
        <v>0</v>
      </c>
      <c r="AN33" s="271" t="s">
        <v>56</v>
      </c>
      <c r="AO33" s="271" t="n">
        <v>0</v>
      </c>
      <c r="AP33" s="271" t="s">
        <v>55</v>
      </c>
      <c r="AQ33" s="271" t="n">
        <v>0</v>
      </c>
      <c r="AR33" s="271" t="s">
        <v>56</v>
      </c>
      <c r="AS33" s="271" t="n">
        <v>0</v>
      </c>
      <c r="AT33" s="261" t="n">
        <v>0</v>
      </c>
      <c r="BK33" s="280"/>
      <c r="BL33" s="281" t="s">
        <v>57</v>
      </c>
      <c r="BM33" s="282" t="n">
        <v>8849.07748619039</v>
      </c>
      <c r="BN33" s="282" t="n">
        <v>8696.52990340569</v>
      </c>
      <c r="BO33" s="283" t="n">
        <f aca="false">(((BN33-BM33)/BM33)*1000)/1000</f>
        <v>-0.0172388119578295</v>
      </c>
      <c r="BP33" s="282" t="n">
        <v>7971.66656133815</v>
      </c>
      <c r="BQ33" s="282" t="n">
        <v>7655.41958651881</v>
      </c>
      <c r="BR33" s="283" t="n">
        <f aca="false">(BQ33-BP33)/BP33</f>
        <v>-0.0396713751617636</v>
      </c>
      <c r="BS33" s="282" t="n">
        <v>25107.0844144816</v>
      </c>
      <c r="BT33" s="282" t="n">
        <v>24988.8728136755</v>
      </c>
      <c r="BU33" s="283" t="n">
        <f aca="false">(BT33-BS33)/BS33</f>
        <v>-0.0047082966247531</v>
      </c>
    </row>
    <row r="34" customFormat="false" ht="13.5" hidden="false" customHeight="false" outlineLevel="0" collapsed="false">
      <c r="AL34" s="273" t="s">
        <v>39</v>
      </c>
      <c r="AM34" s="162" t="n">
        <v>167166.330925522</v>
      </c>
      <c r="AN34" s="162" t="n">
        <v>26361.4127264231</v>
      </c>
      <c r="AO34" s="162" t="n">
        <v>21755.403258784</v>
      </c>
      <c r="AP34" s="162" t="n">
        <v>27219.536475533</v>
      </c>
      <c r="AQ34" s="162" t="n">
        <v>51576.26363665</v>
      </c>
      <c r="AR34" s="162" t="n">
        <f aca="false">(AN34-AP34)</f>
        <v>-858.123749109953</v>
      </c>
      <c r="AS34" s="162" t="n">
        <f aca="false">(AO34-AQ34)</f>
        <v>-29820.860377866</v>
      </c>
      <c r="AT34" s="279" t="n">
        <f aca="false">(AN34+AO34+AP34+AQ34)/(AM34+AN34+AP34)</f>
        <v>0.574922671863047</v>
      </c>
      <c r="BK34" s="280"/>
      <c r="BL34" s="281" t="s">
        <v>58</v>
      </c>
      <c r="BM34" s="282" t="n">
        <v>9884.83193118192</v>
      </c>
      <c r="BN34" s="282" t="n">
        <v>9718.23627164228</v>
      </c>
      <c r="BO34" s="283" t="n">
        <f aca="false">(((BN34-BM34)/BM34)*1000)/1000</f>
        <v>-0.0168536663748538</v>
      </c>
      <c r="BP34" s="282" t="n">
        <v>8581.57506985485</v>
      </c>
      <c r="BQ34" s="282" t="n">
        <v>8232.42431465666</v>
      </c>
      <c r="BR34" s="283" t="n">
        <f aca="false">(BQ34-BP34)/BP34</f>
        <v>-0.0406860922798048</v>
      </c>
      <c r="BS34" s="282" t="n">
        <v>23925.132627192</v>
      </c>
      <c r="BT34" s="282" t="n">
        <v>23810.5505387184</v>
      </c>
      <c r="BU34" s="283" t="n">
        <f aca="false">(BT34-BS34)/BS34</f>
        <v>-0.00478919345021052</v>
      </c>
    </row>
    <row r="35" customFormat="false" ht="13.5" hidden="false" customHeight="false" outlineLevel="0" collapsed="false">
      <c r="AL35" s="273" t="s">
        <v>59</v>
      </c>
      <c r="AM35" s="162" t="n">
        <v>40944.4846760589</v>
      </c>
      <c r="AN35" s="162" t="n">
        <v>20951.3788029316</v>
      </c>
      <c r="AO35" s="162" t="n">
        <v>3779.532553031</v>
      </c>
      <c r="AP35" s="162" t="n">
        <v>23648.1477942595</v>
      </c>
      <c r="AQ35" s="162" t="n">
        <v>5442.161872193</v>
      </c>
      <c r="AR35" s="162" t="n">
        <f aca="false">(AN35-AP35)</f>
        <v>-2696.76899132788</v>
      </c>
      <c r="AS35" s="162" t="n">
        <f aca="false">(AO35-AQ35)</f>
        <v>-1662.629319162</v>
      </c>
      <c r="AT35" s="279" t="n">
        <f aca="false">(AN35+AO35+AP35+AQ35)/(AM35+AN35+AP35)</f>
        <v>0.629164101862093</v>
      </c>
      <c r="BK35" s="280" t="s">
        <v>66</v>
      </c>
      <c r="BL35" s="281" t="s">
        <v>40</v>
      </c>
      <c r="BM35" s="282" t="n">
        <v>11073.5560518711</v>
      </c>
      <c r="BN35" s="282" t="n">
        <v>10946.3479106728</v>
      </c>
      <c r="BO35" s="283" t="n">
        <f aca="false">(((BN35-BM35)/BM35)*1000)/1000</f>
        <v>-0.0114875601480136</v>
      </c>
      <c r="BP35" s="282" t="n">
        <v>7361.09369793537</v>
      </c>
      <c r="BQ35" s="282" t="n">
        <v>7449.16753430077</v>
      </c>
      <c r="BR35" s="283" t="n">
        <f aca="false">(BQ35-BP35)/BP35</f>
        <v>0.0119647758851519</v>
      </c>
      <c r="BS35" s="282" t="n">
        <v>17764.5092423833</v>
      </c>
      <c r="BT35" s="282" t="n">
        <v>17909.8066727921</v>
      </c>
      <c r="BU35" s="283" t="n">
        <f aca="false">(BT35-BS35)/BS35</f>
        <v>0.00817908496239907</v>
      </c>
    </row>
    <row r="36" customFormat="false" ht="13.5" hidden="false" customHeight="false" outlineLevel="0" collapsed="false">
      <c r="AL36" s="273" t="s">
        <v>60</v>
      </c>
      <c r="AM36" s="162" t="n">
        <v>26225.517197565</v>
      </c>
      <c r="AN36" s="162" t="n">
        <v>12824.0997208855</v>
      </c>
      <c r="AO36" s="162" t="n">
        <v>4415.156234277</v>
      </c>
      <c r="AP36" s="162" t="n">
        <v>8606.58804801414</v>
      </c>
      <c r="AQ36" s="162" t="n">
        <v>19532.981973809</v>
      </c>
      <c r="AR36" s="162" t="n">
        <f aca="false">(AN36-AP36)</f>
        <v>4217.51167287137</v>
      </c>
      <c r="AS36" s="162" t="n">
        <f aca="false">(AO36-AQ36)</f>
        <v>-15117.825739532</v>
      </c>
      <c r="AT36" s="279" t="n">
        <f aca="false">(AN36+AO36+AP36+AQ36)/(AN36+AP36+AM36)</f>
        <v>0.952212330145014</v>
      </c>
      <c r="BK36" s="280"/>
      <c r="BL36" s="281" t="s">
        <v>48</v>
      </c>
      <c r="BM36" s="282" t="n">
        <v>12773.5391962985</v>
      </c>
      <c r="BN36" s="282" t="n">
        <v>12633.9599968603</v>
      </c>
      <c r="BO36" s="283" t="n">
        <f aca="false">(((BN36-BM36)/BM36)*1000)/1000</f>
        <v>-0.01092721424291</v>
      </c>
      <c r="BP36" s="282" t="n">
        <v>8960.5008332076</v>
      </c>
      <c r="BQ36" s="282" t="n">
        <v>9056.58984668384</v>
      </c>
      <c r="BR36" s="283" t="n">
        <f aca="false">(BQ36-BP36)/BP36</f>
        <v>0.0107236208404925</v>
      </c>
      <c r="BS36" s="282" t="n">
        <v>20181.5375838107</v>
      </c>
      <c r="BT36" s="282" t="n">
        <v>20341.4700168635</v>
      </c>
      <c r="BU36" s="283" t="n">
        <f aca="false">(BT36-BS36)/BS36</f>
        <v>0.00792469019709762</v>
      </c>
    </row>
    <row r="37" customFormat="false" ht="13.5" hidden="false" customHeight="false" outlineLevel="0" collapsed="false">
      <c r="AL37" s="273" t="s">
        <v>62</v>
      </c>
      <c r="AM37" s="162" t="n">
        <v>16106.9270272026</v>
      </c>
      <c r="AN37" s="162" t="n">
        <v>434.104473166593</v>
      </c>
      <c r="AO37" s="162" t="n">
        <v>628.573631858</v>
      </c>
      <c r="AP37" s="162" t="n">
        <v>6453.99460581131</v>
      </c>
      <c r="AQ37" s="162" t="n">
        <v>2764.717573974</v>
      </c>
      <c r="AR37" s="162" t="n">
        <f aca="false">(AN37-AP37)</f>
        <v>-6019.89013264471</v>
      </c>
      <c r="AS37" s="162" t="n">
        <f aca="false">(AO37-AQ37)</f>
        <v>-2136.143942116</v>
      </c>
      <c r="AT37" s="279" t="n">
        <f aca="false">(AN37+AO37+AP37+AQ37)/(AN37+AP37+AM37)</f>
        <v>0.447113660029572</v>
      </c>
      <c r="BK37" s="280"/>
      <c r="BL37" s="281" t="s">
        <v>57</v>
      </c>
      <c r="BM37" s="282" t="n">
        <v>13357.9084021954</v>
      </c>
      <c r="BN37" s="282" t="n">
        <v>13214.0766514873</v>
      </c>
      <c r="BO37" s="283" t="n">
        <f aca="false">(((BN37-BM37)/BM37)*1000)/1000</f>
        <v>-0.0107675353339362</v>
      </c>
      <c r="BP37" s="282" t="n">
        <v>8155.98861860785</v>
      </c>
      <c r="BQ37" s="282" t="n">
        <v>8250.47004293863</v>
      </c>
      <c r="BR37" s="283" t="n">
        <f aca="false">(BQ37-BP37)/BP37</f>
        <v>0.0115843006591762</v>
      </c>
      <c r="BS37" s="282" t="n">
        <v>18276.350538215</v>
      </c>
      <c r="BT37" s="282" t="n">
        <v>18424.7471456543</v>
      </c>
      <c r="BU37" s="283" t="n">
        <f aca="false">(BT37-BS37)/BS37</f>
        <v>0.00811959735227137</v>
      </c>
    </row>
    <row r="38" customFormat="false" ht="13.5" hidden="false" customHeight="false" outlineLevel="0" collapsed="false">
      <c r="AL38" s="273" t="s">
        <v>63</v>
      </c>
      <c r="AM38" s="162" t="n">
        <v>28.2488569551432</v>
      </c>
      <c r="AN38" s="162" t="n">
        <v>1115.09819372185</v>
      </c>
      <c r="AO38" s="162" t="n">
        <v>3458.190854741</v>
      </c>
      <c r="AP38" s="162" t="n">
        <v>10837.6444319581</v>
      </c>
      <c r="AQ38" s="162" t="n">
        <v>8221.038158583</v>
      </c>
      <c r="AR38" s="162" t="n">
        <f aca="false">(AN38-AP38)</f>
        <v>-9722.54623823626</v>
      </c>
      <c r="AS38" s="162" t="n">
        <f aca="false">(AO38-AQ38)</f>
        <v>-4762.84730384201</v>
      </c>
      <c r="AT38" s="279" t="n">
        <f aca="false">(AN38+AO38+AP38+AQ38)/(AN38+AP38+AM38)</f>
        <v>1.9724554243491</v>
      </c>
      <c r="BK38" s="280"/>
      <c r="BL38" s="281" t="s">
        <v>58</v>
      </c>
      <c r="BM38" s="282" t="n">
        <v>12285.3436057921</v>
      </c>
      <c r="BN38" s="282" t="n">
        <v>12149.3170863334</v>
      </c>
      <c r="BO38" s="283" t="n">
        <f aca="false">(((BN38-BM38)/BM38)*1000)/1000</f>
        <v>-0.0110722600704941</v>
      </c>
      <c r="BP38" s="282" t="n">
        <v>8640.43490496765</v>
      </c>
      <c r="BQ38" s="282" t="n">
        <v>8730.79775606068</v>
      </c>
      <c r="BR38" s="283" t="n">
        <f aca="false">(BQ38-BP38)/BP38</f>
        <v>0.01045813689784</v>
      </c>
      <c r="BS38" s="282" t="n">
        <v>20767.899834591</v>
      </c>
      <c r="BT38" s="282" t="n">
        <v>20931.3826658511</v>
      </c>
      <c r="BU38" s="283" t="n">
        <f aca="false">(BT38-BS38)/BS38</f>
        <v>0.00787190002658979</v>
      </c>
    </row>
    <row r="39" customFormat="false" ht="13.5" hidden="false" customHeight="false" outlineLevel="0" collapsed="false">
      <c r="AL39" s="273" t="s">
        <v>64</v>
      </c>
      <c r="AM39" s="162" t="n">
        <v>20335.7873603908</v>
      </c>
      <c r="AN39" s="162" t="n">
        <v>9008.63299756182</v>
      </c>
      <c r="AO39" s="162" t="n">
        <v>2273.369893301</v>
      </c>
      <c r="AP39" s="162" t="n">
        <v>7449.21648928364</v>
      </c>
      <c r="AQ39" s="162" t="n">
        <v>3220.077396481</v>
      </c>
      <c r="AR39" s="162" t="n">
        <f aca="false">(AN39-AP39)</f>
        <v>1559.41650827818</v>
      </c>
      <c r="AS39" s="162" t="n">
        <f aca="false">(AO39-AQ39)</f>
        <v>-946.70750318</v>
      </c>
      <c r="AT39" s="279" t="n">
        <f aca="false">(AN39+AO39+AP39+AQ39)/(AN39+AP39+AM39)</f>
        <v>0.596605789956758</v>
      </c>
      <c r="BK39" s="280" t="s">
        <v>67</v>
      </c>
      <c r="BL39" s="281" t="s">
        <v>40</v>
      </c>
      <c r="BM39" s="282" t="n">
        <v>10001.4260324889</v>
      </c>
      <c r="BN39" s="282" t="n">
        <v>9766.88391952703</v>
      </c>
      <c r="BO39" s="283" t="n">
        <f aca="false">(((BN39-BM39)/BM39)*1000)/1000</f>
        <v>-0.0234508671263425</v>
      </c>
      <c r="BP39" s="282" t="n">
        <v>9187.51485641923</v>
      </c>
      <c r="BQ39" s="282" t="n">
        <v>9159.28385084655</v>
      </c>
      <c r="BR39" s="283" t="n">
        <f aca="false">(BQ39-BP39)/BP39</f>
        <v>-0.00307275754258638</v>
      </c>
      <c r="BS39" s="282" t="n">
        <v>58659.3961411281</v>
      </c>
      <c r="BT39" s="282" t="n">
        <v>57757.06484486</v>
      </c>
      <c r="BU39" s="283" t="n">
        <f aca="false">(BT39-BS39)/BS39</f>
        <v>-0.015382553446291</v>
      </c>
    </row>
    <row r="40" customFormat="false" ht="13.5" hidden="false" customHeight="false" outlineLevel="0" collapsed="false">
      <c r="AL40" s="273" t="s">
        <v>65</v>
      </c>
      <c r="AM40" s="162" t="n">
        <v>93459.9778261653</v>
      </c>
      <c r="AN40" s="162" t="n">
        <v>36114.6989193156</v>
      </c>
      <c r="AO40" s="162" t="n">
        <v>4478.499266989</v>
      </c>
      <c r="AP40" s="162" t="n">
        <v>27392.0838332442</v>
      </c>
      <c r="AQ40" s="162" t="n">
        <v>4804.312331023</v>
      </c>
      <c r="AR40" s="162" t="n">
        <f aca="false">(AN40-AP40)</f>
        <v>8722.61508607134</v>
      </c>
      <c r="AS40" s="162" t="n">
        <f aca="false">(AO40-AQ40)</f>
        <v>-325.813064034</v>
      </c>
      <c r="AT40" s="279" t="n">
        <f aca="false">(AN40+AO40+AP40+AQ40)/(AN40+AP40+AM40)</f>
        <v>0.463726167770819</v>
      </c>
      <c r="BK40" s="280"/>
      <c r="BL40" s="281" t="s">
        <v>48</v>
      </c>
      <c r="BM40" s="282" t="n">
        <v>10174.6154698909</v>
      </c>
      <c r="BN40" s="282" t="n">
        <v>9936.32064718046</v>
      </c>
      <c r="BO40" s="283" t="n">
        <f aca="false">(((BN40-BM40)/BM40)*1000)/1000</f>
        <v>-0.0234205236960156</v>
      </c>
      <c r="BP40" s="282" t="n">
        <v>8282.94729468996</v>
      </c>
      <c r="BQ40" s="282" t="n">
        <v>8269.94563180063</v>
      </c>
      <c r="BR40" s="283" t="n">
        <f aca="false">(BQ40-BP40)/BP40</f>
        <v>-0.0015696904044848</v>
      </c>
      <c r="BS40" s="282" t="n">
        <v>50328.0106086779</v>
      </c>
      <c r="BT40" s="282" t="n">
        <v>49499.0776464564</v>
      </c>
      <c r="BU40" s="283" t="n">
        <f aca="false">(BT40-BS40)/BS40</f>
        <v>-0.0164706085576627</v>
      </c>
    </row>
    <row r="41" customFormat="false" ht="13.5" hidden="false" customHeight="false" outlineLevel="0" collapsed="false">
      <c r="AL41" s="273" t="s">
        <v>66</v>
      </c>
      <c r="AM41" s="162" t="n">
        <v>57912.4131281853</v>
      </c>
      <c r="AN41" s="162" t="n">
        <v>43270.7426983042</v>
      </c>
      <c r="AO41" s="162" t="n">
        <v>3226.427956734</v>
      </c>
      <c r="AP41" s="162" t="n">
        <v>30834.3371648253</v>
      </c>
      <c r="AQ41" s="162" t="n">
        <v>1728.363676298</v>
      </c>
      <c r="AR41" s="162" t="n">
        <f aca="false">(AN41-AP41)</f>
        <v>12436.405533479</v>
      </c>
      <c r="AS41" s="162" t="n">
        <f aca="false">(AO41-AQ41)</f>
        <v>1498.064280436</v>
      </c>
      <c r="AT41" s="279" t="n">
        <f aca="false">(AN41+AO41+AP41+AQ41)/(AN41+AP41+AM41)</f>
        <v>0.598859058029247</v>
      </c>
      <c r="BK41" s="280"/>
      <c r="BL41" s="281" t="s">
        <v>57</v>
      </c>
      <c r="BM41" s="282" t="n">
        <v>9931.19252792031</v>
      </c>
      <c r="BN41" s="282" t="n">
        <v>9698.17225116987</v>
      </c>
      <c r="BO41" s="283" t="n">
        <f aca="false">(((BN41-BM41)/BM41)*1000)/1000</f>
        <v>-0.0234634739076224</v>
      </c>
      <c r="BP41" s="282" t="n">
        <v>8197.9527616096</v>
      </c>
      <c r="BQ41" s="282" t="n">
        <v>8187.09540809711</v>
      </c>
      <c r="BR41" s="283" t="n">
        <f aca="false">(BQ41-BP41)/BP41</f>
        <v>-0.00132439815502966</v>
      </c>
      <c r="BS41" s="282" t="n">
        <v>50032.5078974022</v>
      </c>
      <c r="BT41" s="282" t="n">
        <v>49206.1782724804</v>
      </c>
      <c r="BU41" s="283" t="n">
        <f aca="false">(BT41-BS41)/BS41</f>
        <v>-0.0165158545843101</v>
      </c>
    </row>
    <row r="42" customFormat="false" ht="13.5" hidden="false" customHeight="false" outlineLevel="0" collapsed="false">
      <c r="AL42" s="273" t="s">
        <v>67</v>
      </c>
      <c r="AM42" s="162" t="n">
        <v>188835.66077126</v>
      </c>
      <c r="AN42" s="162" t="n">
        <v>39062.069977216</v>
      </c>
      <c r="AO42" s="162" t="n">
        <v>25006.23461597</v>
      </c>
      <c r="AP42" s="162" t="n">
        <v>33674.0573460013</v>
      </c>
      <c r="AQ42" s="162" t="n">
        <v>59811.6600441639</v>
      </c>
      <c r="AR42" s="162" t="n">
        <f aca="false">(AN42-AP42)</f>
        <v>5388.01263121478</v>
      </c>
      <c r="AS42" s="162" t="n">
        <f aca="false">(AO42-AQ42)</f>
        <v>-34805.4254281939</v>
      </c>
      <c r="AT42" s="279" t="n">
        <f aca="false">(AN42+AO42+AP42+AQ42)/(AN42+AP42+AM42)</f>
        <v>0.602335684330163</v>
      </c>
      <c r="BK42" s="280"/>
      <c r="BL42" s="281" t="s">
        <v>58</v>
      </c>
      <c r="BM42" s="282" t="n">
        <v>10287.1486988019</v>
      </c>
      <c r="BN42" s="282" t="n">
        <v>10046.4154794345</v>
      </c>
      <c r="BO42" s="283" t="n">
        <f aca="false">(((BN42-BM42)/BM42)*1000)/1000</f>
        <v>-0.0234013550708545</v>
      </c>
      <c r="BP42" s="282" t="n">
        <v>8511.37289033894</v>
      </c>
      <c r="BQ42" s="282" t="n">
        <v>8492.20009329424</v>
      </c>
      <c r="BR42" s="283" t="n">
        <f aca="false">(BQ42-BP42)/BP42</f>
        <v>-0.00225260921965564</v>
      </c>
      <c r="BS42" s="282" t="n">
        <v>53733.4554904393</v>
      </c>
      <c r="BT42" s="282" t="n">
        <v>52874.5210380653</v>
      </c>
      <c r="BU42" s="283" t="n">
        <f aca="false">(BT42-BS42)/BS42</f>
        <v>-0.0159850961479075</v>
      </c>
    </row>
    <row r="43" customFormat="false" ht="13.5" hidden="false" customHeight="false" outlineLevel="0" collapsed="false">
      <c r="AL43" s="273" t="s">
        <v>68</v>
      </c>
      <c r="AM43" s="162" t="n">
        <v>139931.587048533</v>
      </c>
      <c r="AN43" s="162" t="n">
        <v>38530.7828955412</v>
      </c>
      <c r="AO43" s="162" t="n">
        <v>18489.532139473</v>
      </c>
      <c r="AP43" s="162" t="n">
        <v>39209.8619234643</v>
      </c>
      <c r="AQ43" s="162" t="n">
        <v>27145.349925841</v>
      </c>
      <c r="AR43" s="162" t="n">
        <f aca="false">(AN43-AP43)</f>
        <v>-679.079027923093</v>
      </c>
      <c r="AS43" s="162" t="n">
        <f aca="false">(AO43-AQ43)</f>
        <v>-8655.817786368</v>
      </c>
      <c r="AT43" s="279" t="n">
        <f aca="false">(AN43+AO43+AP43+AQ43)/(AN43+AP43+AM43)</f>
        <v>0.566794973459905</v>
      </c>
      <c r="BK43" s="280" t="s">
        <v>84</v>
      </c>
      <c r="BL43" s="281" t="s">
        <v>40</v>
      </c>
      <c r="BM43" s="282" t="n">
        <v>9969.57068457265</v>
      </c>
      <c r="BN43" s="282" t="n">
        <v>10139.7258270513</v>
      </c>
      <c r="BO43" s="283" t="n">
        <f aca="false">(((BN43-BM43)/BM43)*1000)/1000</f>
        <v>0.017067449327776</v>
      </c>
      <c r="BP43" s="282" t="n">
        <v>9159.40796029738</v>
      </c>
      <c r="BQ43" s="282" t="n">
        <v>9249.0556167819</v>
      </c>
      <c r="BR43" s="283" t="n">
        <f aca="false">(BQ43-BP43)/BP43</f>
        <v>0.00978749465829192</v>
      </c>
      <c r="BS43" s="282" t="n">
        <v>43216.0859599586</v>
      </c>
      <c r="BT43" s="282" t="n">
        <v>42799.0434748124</v>
      </c>
      <c r="BU43" s="283" t="n">
        <f aca="false">(BT43-BS43)/BS43</f>
        <v>-0.00965016789194107</v>
      </c>
    </row>
    <row r="44" customFormat="false" ht="13.5" hidden="false" customHeight="false" outlineLevel="0" collapsed="false">
      <c r="AL44" s="273" t="s">
        <v>69</v>
      </c>
      <c r="AM44" s="162" t="n">
        <v>16224.9526753412</v>
      </c>
      <c r="AN44" s="162" t="n">
        <v>5992.57057676037</v>
      </c>
      <c r="AO44" s="162" t="n">
        <v>1449.69179013</v>
      </c>
      <c r="AP44" s="162" t="n">
        <v>9222.11047885182</v>
      </c>
      <c r="AQ44" s="162" t="n">
        <v>1889.755700303</v>
      </c>
      <c r="AR44" s="162" t="n">
        <f aca="false">(AN44-AP44)</f>
        <v>-3229.53990209145</v>
      </c>
      <c r="AS44" s="162" t="n">
        <f aca="false">(AO44-AQ44)</f>
        <v>-440.063910173</v>
      </c>
      <c r="AT44" s="279" t="n">
        <f aca="false">(AN44+AO44+AP44+AQ44)/(AN44+AP44+AM44)</f>
        <v>0.590150912851699</v>
      </c>
      <c r="BK44" s="280"/>
      <c r="BL44" s="281" t="s">
        <v>48</v>
      </c>
      <c r="BM44" s="282" t="n">
        <v>11991.9189452903</v>
      </c>
      <c r="BN44" s="282" t="n">
        <v>12189.4036420606</v>
      </c>
      <c r="BO44" s="283" t="n">
        <f aca="false">(((BN44-BM44)/BM44)*1000)/1000</f>
        <v>0.016468148064651</v>
      </c>
      <c r="BP44" s="282" t="n">
        <v>11982.8622082684</v>
      </c>
      <c r="BQ44" s="282" t="n">
        <v>12084.0839977493</v>
      </c>
      <c r="BR44" s="283" t="n">
        <f aca="false">(BQ44-BP44)/BP44</f>
        <v>0.00844721300484096</v>
      </c>
      <c r="BS44" s="282" t="n">
        <v>42355.9878708512</v>
      </c>
      <c r="BT44" s="282" t="n">
        <v>41942.4920007905</v>
      </c>
      <c r="BU44" s="283" t="n">
        <f aca="false">(BT44-BS44)/BS44</f>
        <v>-0.00976239466593154</v>
      </c>
    </row>
    <row r="45" customFormat="false" ht="13.5" hidden="false" customHeight="false" outlineLevel="0" collapsed="false">
      <c r="AL45" s="273" t="s">
        <v>70</v>
      </c>
      <c r="AM45" s="162" t="n">
        <v>73286.5224139567</v>
      </c>
      <c r="AN45" s="162" t="n">
        <v>15735.4456405251</v>
      </c>
      <c r="AO45" s="162" t="n">
        <v>10520.044501554</v>
      </c>
      <c r="AP45" s="162" t="n">
        <v>12563.2478938745</v>
      </c>
      <c r="AQ45" s="162" t="n">
        <v>25308.204584032</v>
      </c>
      <c r="AR45" s="162" t="n">
        <f aca="false">(AN45-AP45)</f>
        <v>3172.19774665061</v>
      </c>
      <c r="AS45" s="162" t="n">
        <f aca="false">(AO45-AQ45)</f>
        <v>-14788.160082478</v>
      </c>
      <c r="AT45" s="279" t="n">
        <f aca="false">(AN45+AO45+AP45+AQ45)/(AN45+AP45+AM45)</f>
        <v>0.63126255155658</v>
      </c>
      <c r="BK45" s="280"/>
      <c r="BL45" s="281" t="s">
        <v>57</v>
      </c>
      <c r="BM45" s="282" t="n">
        <v>11269.5909379915</v>
      </c>
      <c r="BN45" s="282" t="n">
        <v>11457.3142584077</v>
      </c>
      <c r="BO45" s="283" t="n">
        <f aca="false">(((BN45-BM45)/BM45)*1000)/1000</f>
        <v>0.0166575097045809</v>
      </c>
      <c r="BP45" s="282" t="n">
        <v>11065.3526276676</v>
      </c>
      <c r="BQ45" s="282" t="n">
        <v>11166.9825703017</v>
      </c>
      <c r="BR45" s="283" t="n">
        <f aca="false">(BQ45-BP45)/BP45</f>
        <v>0.00918451910696904</v>
      </c>
      <c r="BS45" s="282" t="n">
        <v>39634.9502798568</v>
      </c>
      <c r="BT45" s="282" t="n">
        <v>39232.6746102484</v>
      </c>
      <c r="BU45" s="283" t="n">
        <f aca="false">(BT45-BS45)/BS45</f>
        <v>-0.0101495187143661</v>
      </c>
    </row>
    <row r="46" customFormat="false" ht="13.5" hidden="false" customHeight="false" outlineLevel="0" collapsed="false">
      <c r="AL46" s="273" t="s">
        <v>85</v>
      </c>
      <c r="AM46" s="162" t="n">
        <v>62726.6229559984</v>
      </c>
      <c r="AN46" s="162" t="n">
        <v>27403.4359096962</v>
      </c>
      <c r="AO46" s="162" t="n">
        <v>9347.1612495</v>
      </c>
      <c r="AP46" s="162" t="n">
        <v>46383.0183073094</v>
      </c>
      <c r="AQ46" s="162" t="n">
        <v>21761.800825812</v>
      </c>
      <c r="AR46" s="162" t="n">
        <f aca="false">(AN46-AP46)</f>
        <v>-18979.5823976132</v>
      </c>
      <c r="AS46" s="162" t="n">
        <f aca="false">(AO46-AQ46)</f>
        <v>-12414.639576312</v>
      </c>
      <c r="AT46" s="279" t="n">
        <f aca="false">(AN46+AO46+AP46+AQ46)/(AN46+AP46+AM46)</f>
        <v>0.768390973704175</v>
      </c>
      <c r="BK46" s="280"/>
      <c r="BL46" s="281" t="s">
        <v>58</v>
      </c>
      <c r="BM46" s="282" t="n">
        <v>10094.6380780625</v>
      </c>
      <c r="BN46" s="282" t="n">
        <v>10266.4833528428</v>
      </c>
      <c r="BO46" s="283" t="n">
        <f aca="false">(((BN46-BM46)/BM46)*1000)/1000</f>
        <v>0.0170234210925964</v>
      </c>
      <c r="BP46" s="282" t="n">
        <v>9899.94727019928</v>
      </c>
      <c r="BQ46" s="282" t="n">
        <v>9993.00089042078</v>
      </c>
      <c r="BR46" s="283" t="n">
        <f aca="false">(BQ46-BP46)/BP46</f>
        <v>0.00939940564144296</v>
      </c>
      <c r="BS46" s="282" t="n">
        <v>33869.993355326</v>
      </c>
      <c r="BT46" s="282" t="n">
        <v>33491.4894897185</v>
      </c>
      <c r="BU46" s="283" t="n">
        <f aca="false">(BT46-BS46)/BS46</f>
        <v>-0.0111751975158868</v>
      </c>
    </row>
    <row r="47" customFormat="false" ht="13.5" hidden="false" customHeight="false" outlineLevel="0" collapsed="false">
      <c r="AL47" s="273" t="s">
        <v>86</v>
      </c>
      <c r="AM47" s="162" t="n">
        <v>30789.156162029</v>
      </c>
      <c r="AN47" s="162" t="n">
        <v>18708.0179132364</v>
      </c>
      <c r="AO47" s="162" t="n">
        <v>4452.659733492</v>
      </c>
      <c r="AP47" s="162" t="n">
        <v>15416.3181306126</v>
      </c>
      <c r="AQ47" s="162" t="n">
        <v>22293.164023791</v>
      </c>
      <c r="AR47" s="162" t="n">
        <f aca="false">(AN47-AP47)</f>
        <v>3291.69978262384</v>
      </c>
      <c r="AS47" s="162" t="n">
        <f aca="false">(AO47-AQ47)</f>
        <v>-17840.504290299</v>
      </c>
      <c r="AT47" s="279" t="n">
        <f aca="false">(AN47+AO47+AP47+AQ47)/(AN47+AP47+AM47)</f>
        <v>0.937711987641609</v>
      </c>
      <c r="BK47" s="280" t="s">
        <v>69</v>
      </c>
      <c r="BL47" s="281" t="s">
        <v>40</v>
      </c>
      <c r="BM47" s="282" t="n">
        <v>1304.06408750782</v>
      </c>
      <c r="BN47" s="282" t="n">
        <v>1287.26653965776</v>
      </c>
      <c r="BO47" s="283" t="n">
        <f aca="false">(((BN47-BM47)/BM47)*1000)/1000</f>
        <v>-0.0128809220428442</v>
      </c>
      <c r="BP47" s="282" t="n">
        <v>1930.31384147541</v>
      </c>
      <c r="BQ47" s="282" t="n">
        <v>1903.81170851025</v>
      </c>
      <c r="BR47" s="283" t="n">
        <f aca="false">(BQ47-BP47)/BP47</f>
        <v>-0.0137294425371319</v>
      </c>
      <c r="BS47" s="282" t="n">
        <v>5485.88245614369</v>
      </c>
      <c r="BT47" s="282" t="n">
        <v>5360.68200746125</v>
      </c>
      <c r="BU47" s="283" t="n">
        <f aca="false">(BT47-BS47)/BS47</f>
        <v>-0.0228222988157941</v>
      </c>
    </row>
    <row r="48" customFormat="false" ht="13.5" hidden="false" customHeight="false" outlineLevel="0" collapsed="false">
      <c r="AL48" s="273" t="s">
        <v>87</v>
      </c>
      <c r="AM48" s="162" t="n">
        <v>21941.4905730422</v>
      </c>
      <c r="AN48" s="162" t="n">
        <v>13736.7365692165</v>
      </c>
      <c r="AO48" s="162" t="n">
        <v>2528.751828875</v>
      </c>
      <c r="AP48" s="162" t="n">
        <v>11887.5835343563</v>
      </c>
      <c r="AQ48" s="162" t="n">
        <v>2591.70595462</v>
      </c>
      <c r="AR48" s="162" t="n">
        <f aca="false">(AN48-AP48)</f>
        <v>1849.15303486019</v>
      </c>
      <c r="AS48" s="162" t="n">
        <f aca="false">(AO48-AQ48)</f>
        <v>-62.9541257450005</v>
      </c>
      <c r="AT48" s="279" t="n">
        <f aca="false">(AN48+AO48+AP48+AQ48)/(AN48+AP48+AM48)</f>
        <v>0.646362953762986</v>
      </c>
      <c r="BK48" s="280"/>
      <c r="BL48" s="281" t="s">
        <v>48</v>
      </c>
      <c r="BM48" s="282" t="n">
        <v>1609.31491945268</v>
      </c>
      <c r="BN48" s="282" t="n">
        <v>1590.40620292768</v>
      </c>
      <c r="BO48" s="283" t="n">
        <f aca="false">(((BN48-BM48)/BM48)*1000)/1000</f>
        <v>-0.0117495440429002</v>
      </c>
      <c r="BP48" s="282" t="n">
        <v>2419.58415160267</v>
      </c>
      <c r="BQ48" s="282" t="n">
        <v>2377.48952680379</v>
      </c>
      <c r="BR48" s="283" t="n">
        <f aca="false">(BQ48-BP48)/BP48</f>
        <v>-0.0173974626057109</v>
      </c>
      <c r="BS48" s="282" t="n">
        <v>4947.23173521023</v>
      </c>
      <c r="BT48" s="282" t="n">
        <v>4830.6391495073</v>
      </c>
      <c r="BU48" s="283" t="n">
        <f aca="false">(BT48-BS48)/BS48</f>
        <v>-0.0235672375872612</v>
      </c>
    </row>
    <row r="49" customFormat="false" ht="13.5" hidden="false" customHeight="false" outlineLevel="0" collapsed="false">
      <c r="AL49" s="273" t="s">
        <v>75</v>
      </c>
      <c r="AM49" s="162" t="n">
        <v>54870.0458614024</v>
      </c>
      <c r="AN49" s="162" t="n">
        <v>24356.0178199705</v>
      </c>
      <c r="AO49" s="162" t="n">
        <v>13040.179370911</v>
      </c>
      <c r="AP49" s="162" t="n">
        <v>23234.040064209</v>
      </c>
      <c r="AQ49" s="162" t="n">
        <v>28029.416587067</v>
      </c>
      <c r="AR49" s="162" t="n">
        <f aca="false">(AN49-AP49)</f>
        <v>1121.97775576151</v>
      </c>
      <c r="AS49" s="162" t="n">
        <f aca="false">(AO49-AQ49)</f>
        <v>-14989.237216156</v>
      </c>
      <c r="AT49" s="279" t="n">
        <f aca="false">(AN49+AO49+AP49+AQ49)/(AN49+AP49+AM49)</f>
        <v>0.865309038358069</v>
      </c>
      <c r="BK49" s="280"/>
      <c r="BL49" s="281" t="s">
        <v>57</v>
      </c>
      <c r="BM49" s="282" t="n">
        <v>1480.14744085281</v>
      </c>
      <c r="BN49" s="282" t="n">
        <v>1462.13206942667</v>
      </c>
      <c r="BO49" s="283" t="n">
        <f aca="false">(((BN49-BM49)/BM49)*1000)/1000</f>
        <v>-0.0121713357256919</v>
      </c>
      <c r="BP49" s="282" t="n">
        <v>2325.14278406504</v>
      </c>
      <c r="BQ49" s="282" t="n">
        <v>2283.53110606247</v>
      </c>
      <c r="BR49" s="283" t="n">
        <f aca="false">(BQ49-BP49)/BP49</f>
        <v>-0.0178963968525901</v>
      </c>
      <c r="BS49" s="282" t="n">
        <v>6372.61833701263</v>
      </c>
      <c r="BT49" s="282" t="n">
        <v>6233.24747944576</v>
      </c>
      <c r="BU49" s="283" t="n">
        <f aca="false">(BT49-BS49)/BS49</f>
        <v>-0.0218702659089737</v>
      </c>
    </row>
    <row r="50" customFormat="false" ht="12.75" hidden="false" customHeight="false" outlineLevel="0" collapsed="false">
      <c r="AL50" s="273" t="s">
        <v>88</v>
      </c>
      <c r="AM50" s="162" t="n">
        <v>6628.49416780308</v>
      </c>
      <c r="AN50" s="162" t="n">
        <v>6283.54455092433</v>
      </c>
      <c r="AO50" s="162" t="n">
        <v>487.551786881</v>
      </c>
      <c r="AP50" s="162" t="n">
        <v>5857.0038637885</v>
      </c>
      <c r="AQ50" s="162" t="n">
        <v>565.22538705</v>
      </c>
      <c r="AR50" s="162" t="n">
        <f aca="false">(AN50-AP50)</f>
        <v>426.540687135836</v>
      </c>
      <c r="AS50" s="162" t="n">
        <f aca="false">(AO50-AQ50)</f>
        <v>-77.6736001689998</v>
      </c>
      <c r="AT50" s="279" t="n">
        <f aca="false">(AN50+AO50+AP50+AQ50)/(AN50+AP50+AM50)</f>
        <v>0.702930132458323</v>
      </c>
      <c r="BK50" s="280"/>
      <c r="BL50" s="281" t="s">
        <v>58</v>
      </c>
      <c r="BM50" s="282" t="n">
        <v>1578.21254126122</v>
      </c>
      <c r="BN50" s="282" t="n">
        <v>1559.51893427788</v>
      </c>
      <c r="BO50" s="283" t="n">
        <f aca="false">(((BN50-BM50)/BM50)*1000)/1000</f>
        <v>-0.0118447968791304</v>
      </c>
      <c r="BP50" s="282" t="n">
        <v>2408.66386189455</v>
      </c>
      <c r="BQ50" s="282" t="n">
        <v>2368.40434058066</v>
      </c>
      <c r="BR50" s="283" t="n">
        <f aca="false">(BQ50-BP50)/BP50</f>
        <v>-0.0167144623003657</v>
      </c>
      <c r="BS50" s="282" t="n">
        <v>5433.44647663345</v>
      </c>
      <c r="BT50" s="282" t="n">
        <v>5309.08397675398</v>
      </c>
      <c r="BU50" s="283" t="n">
        <f aca="false">(BT50-BS50)/BS50</f>
        <v>-0.0228883270341017</v>
      </c>
    </row>
    <row r="51" customFormat="false" ht="13.5" hidden="false" customHeight="false" outlineLevel="0" collapsed="false">
      <c r="AL51" s="293"/>
      <c r="AM51" s="162"/>
      <c r="AN51" s="162"/>
      <c r="AO51" s="162"/>
      <c r="AP51" s="162"/>
      <c r="AQ51" s="162"/>
      <c r="AR51" s="162"/>
      <c r="AS51" s="162"/>
      <c r="AT51" s="162"/>
      <c r="BK51" s="280" t="s">
        <v>70</v>
      </c>
      <c r="BL51" s="281" t="s">
        <v>40</v>
      </c>
      <c r="BM51" s="282" t="n">
        <v>3894.16444544565</v>
      </c>
      <c r="BN51" s="282" t="n">
        <v>4135.67007620825</v>
      </c>
      <c r="BO51" s="283" t="n">
        <f aca="false">(((BN51-BM51)/BM51)*1000)/1000</f>
        <v>0.0620173169741322</v>
      </c>
      <c r="BP51" s="282" t="n">
        <v>3773.51482990498</v>
      </c>
      <c r="BQ51" s="282" t="n">
        <v>3164.98822184177</v>
      </c>
      <c r="BR51" s="283" t="n">
        <f aca="false">(BQ51-BP51)/BP51</f>
        <v>-0.161262545794351</v>
      </c>
      <c r="BS51" s="282" t="n">
        <v>17694.6285940445</v>
      </c>
      <c r="BT51" s="282" t="n">
        <v>17711.8096589108</v>
      </c>
      <c r="BU51" s="283" t="n">
        <f aca="false">(BT51-BS51)/BS51</f>
        <v>0.000970976292326999</v>
      </c>
    </row>
    <row r="52" customFormat="false" ht="12.75" hidden="false" customHeight="false" outlineLevel="0" collapsed="false">
      <c r="AL52" s="294" t="s">
        <v>77</v>
      </c>
      <c r="AM52" s="162" t="n">
        <f aca="false">SUM(AM34:AM51)</f>
        <v>1017414.21962741</v>
      </c>
      <c r="AN52" s="162" t="n">
        <f aca="false">SUM(AN34:AN51)</f>
        <v>339888.790385397</v>
      </c>
      <c r="AO52" s="162" t="n">
        <f aca="false">SUM(AO34:AO51)</f>
        <v>129336.960666501</v>
      </c>
      <c r="AP52" s="162" t="n">
        <f aca="false">SUM(AP34:AP51)</f>
        <v>339888.790385397</v>
      </c>
      <c r="AQ52" s="162" t="n">
        <f aca="false">SUM(AQ34:AQ51)</f>
        <v>286686.199651691</v>
      </c>
      <c r="AR52" s="162" t="n">
        <v>6.70552253723145E-008</v>
      </c>
      <c r="AS52" s="162" t="n">
        <v>-157349238.98519</v>
      </c>
      <c r="AT52" s="279" t="n">
        <f aca="false">(AN52+AO52+AP52+AQ52)/(AN52+AP52+AM52)</f>
        <v>0.645655217537513</v>
      </c>
      <c r="BK52" s="280"/>
      <c r="BL52" s="281" t="s">
        <v>48</v>
      </c>
      <c r="BM52" s="282" t="n">
        <v>4053.8807093355</v>
      </c>
      <c r="BN52" s="282" t="n">
        <v>4307.5741844812</v>
      </c>
      <c r="BO52" s="283" t="n">
        <f aca="false">(((BN52-BM52)/BM52)*1000)/1000</f>
        <v>0.0625803997047757</v>
      </c>
      <c r="BP52" s="282" t="n">
        <v>3942.61694457228</v>
      </c>
      <c r="BQ52" s="282" t="n">
        <v>3298.56986446652</v>
      </c>
      <c r="BR52" s="283" t="n">
        <f aca="false">(BQ52-BP52)/BP52</f>
        <v>-0.163355225516496</v>
      </c>
      <c r="BS52" s="282" t="n">
        <v>20865.061254179</v>
      </c>
      <c r="BT52" s="282" t="n">
        <v>20884.2669711596</v>
      </c>
      <c r="BU52" s="283" t="n">
        <f aca="false">(BT52-BS52)/BS52</f>
        <v>0.000920472590357549</v>
      </c>
    </row>
    <row r="53" customFormat="false" ht="12.75" hidden="false" customHeight="false" outlineLevel="0" collapsed="false">
      <c r="AL53" s="293"/>
      <c r="AM53" s="293"/>
      <c r="AN53" s="293"/>
      <c r="AO53" s="293"/>
      <c r="AP53" s="293"/>
      <c r="AQ53" s="293"/>
      <c r="AR53" s="293"/>
      <c r="AS53" s="293"/>
      <c r="AT53" s="293"/>
      <c r="BK53" s="280"/>
      <c r="BL53" s="281" t="s">
        <v>57</v>
      </c>
      <c r="BM53" s="282" t="n">
        <v>3643.34731075215</v>
      </c>
      <c r="BN53" s="282" t="n">
        <v>3865.71324883845</v>
      </c>
      <c r="BO53" s="283" t="n">
        <f aca="false">(((BN53-BM53)/BM53)*1000)/1000</f>
        <v>0.0610334176569054</v>
      </c>
      <c r="BP53" s="282" t="n">
        <v>3690.12904657012</v>
      </c>
      <c r="BQ53" s="282" t="n">
        <v>3118.78268209775</v>
      </c>
      <c r="BR53" s="283" t="n">
        <f aca="false">(BQ53-BP53)/BP53</f>
        <v>-0.154830998391079</v>
      </c>
      <c r="BS53" s="282" t="n">
        <v>17756.886549855</v>
      </c>
      <c r="BT53" s="282" t="n">
        <v>17774.1073729233</v>
      </c>
      <c r="BU53" s="283" t="n">
        <f aca="false">(BT53-BS53)/BS53</f>
        <v>0.000969810953058488</v>
      </c>
    </row>
    <row r="54" customFormat="false" ht="12.75" hidden="false" customHeight="false" outlineLevel="0" collapsed="false">
      <c r="AL54" s="293"/>
      <c r="AM54" s="293"/>
      <c r="AN54" s="293"/>
      <c r="AO54" s="293"/>
      <c r="AP54" s="293"/>
      <c r="AQ54" s="293"/>
      <c r="AR54" s="293"/>
      <c r="AS54" s="293"/>
      <c r="AT54" s="293"/>
      <c r="BK54" s="280"/>
      <c r="BL54" s="281" t="s">
        <v>58</v>
      </c>
      <c r="BM54" s="282" t="n">
        <v>4117.39456399006</v>
      </c>
      <c r="BN54" s="282" t="n">
        <v>4375.93474014069</v>
      </c>
      <c r="BO54" s="283" t="n">
        <f aca="false">(((BN54-BM54)/BM54)*1000)/1000</f>
        <v>0.062792178921053</v>
      </c>
      <c r="BP54" s="282" t="n">
        <v>4044.31486517359</v>
      </c>
      <c r="BQ54" s="282" t="n">
        <v>3386.68197294389</v>
      </c>
      <c r="BR54" s="283" t="n">
        <f aca="false">(BQ54-BP54)/BP54</f>
        <v>-0.162606749017665</v>
      </c>
      <c r="BS54" s="282" t="n">
        <v>18594.6057254671</v>
      </c>
      <c r="BT54" s="282" t="n">
        <v>18612.3615196519</v>
      </c>
      <c r="BU54" s="283" t="n">
        <f aca="false">(BT54-BS54)/BS54</f>
        <v>0.000954889522635776</v>
      </c>
    </row>
    <row r="55" customFormat="false" ht="12.75" hidden="false" customHeight="false" outlineLevel="0" collapsed="false">
      <c r="BK55" s="280" t="s">
        <v>71</v>
      </c>
      <c r="BL55" s="281" t="s">
        <v>40</v>
      </c>
      <c r="BM55" s="282" t="n">
        <v>7269.36662372139</v>
      </c>
      <c r="BN55" s="282" t="n">
        <v>6870.62317754665</v>
      </c>
      <c r="BO55" s="283" t="n">
        <f aca="false">(((BN55-BM55)/BM55)*1000)/1000</f>
        <v>-0.0548525706316083</v>
      </c>
      <c r="BP55" s="282" t="n">
        <v>12281.2185201668</v>
      </c>
      <c r="BQ55" s="282" t="n">
        <v>12444.2466848632</v>
      </c>
      <c r="BR55" s="283" t="n">
        <f aca="false">(BQ55-BP55)/BP55</f>
        <v>0.0132745919656722</v>
      </c>
      <c r="BS55" s="282" t="n">
        <v>24590.1893369481</v>
      </c>
      <c r="BT55" s="282" t="n">
        <v>24587.6939799143</v>
      </c>
      <c r="BU55" s="283" t="n">
        <f aca="false">(BT55-BS55)/BS55</f>
        <v>-0.000101477747876242</v>
      </c>
    </row>
    <row r="56" customFormat="false" ht="12.75" hidden="false" customHeight="false" outlineLevel="0" collapsed="false">
      <c r="BK56" s="280"/>
      <c r="BL56" s="281" t="s">
        <v>48</v>
      </c>
      <c r="BM56" s="282" t="n">
        <v>8997.00737951764</v>
      </c>
      <c r="BN56" s="282" t="n">
        <v>8536.72677666659</v>
      </c>
      <c r="BO56" s="283" t="n">
        <f aca="false">(((BN56-BM56)/BM56)*1000)/1000</f>
        <v>-0.0511593003579069</v>
      </c>
      <c r="BP56" s="282" t="n">
        <v>14463.4475090518</v>
      </c>
      <c r="BQ56" s="282" t="n">
        <v>14648.657715469</v>
      </c>
      <c r="BR56" s="283" t="n">
        <f aca="false">(BQ56-BP56)/BP56</f>
        <v>0.0128053983188454</v>
      </c>
      <c r="BS56" s="282" t="n">
        <v>20485.9990239038</v>
      </c>
      <c r="BT56" s="282" t="n">
        <v>20483.6883271898</v>
      </c>
      <c r="BU56" s="283" t="n">
        <f aca="false">(BT56-BS56)/BS56</f>
        <v>-0.000112793948259508</v>
      </c>
    </row>
    <row r="57" customFormat="false" ht="12.75" hidden="false" customHeight="false" outlineLevel="0" collapsed="false">
      <c r="J57" s="22" t="s">
        <v>89</v>
      </c>
      <c r="AV57" s="22" t="s">
        <v>90</v>
      </c>
      <c r="BK57" s="280"/>
      <c r="BL57" s="281" t="s">
        <v>57</v>
      </c>
      <c r="BM57" s="282" t="n">
        <v>8147.36055105731</v>
      </c>
      <c r="BN57" s="282" t="n">
        <v>7717.34367625683</v>
      </c>
      <c r="BO57" s="283" t="n">
        <f aca="false">(((BN57-BM57)/BM57)*1000)/1000</f>
        <v>-0.0527798999572535</v>
      </c>
      <c r="BP57" s="282" t="n">
        <v>13702.2480246641</v>
      </c>
      <c r="BQ57" s="282" t="n">
        <v>13886.8695798929</v>
      </c>
      <c r="BR57" s="283" t="n">
        <f aca="false">(BQ57-BP57)/BP57</f>
        <v>0.0134738150190066</v>
      </c>
      <c r="BS57" s="282" t="n">
        <v>20396.2286274462</v>
      </c>
      <c r="BT57" s="282" t="n">
        <v>20393.9219697823</v>
      </c>
      <c r="BU57" s="283" t="n">
        <f aca="false">(BT57-BS57)/BS57</f>
        <v>-0.000113092361633552</v>
      </c>
    </row>
    <row r="58" customFormat="false" ht="12.75" hidden="false" customHeight="false" outlineLevel="0" collapsed="false">
      <c r="J58" s="22" t="s">
        <v>35</v>
      </c>
      <c r="AV58" s="22" t="s">
        <v>35</v>
      </c>
      <c r="BK58" s="280"/>
      <c r="BL58" s="281" t="s">
        <v>58</v>
      </c>
      <c r="BM58" s="282" t="n">
        <v>8787.85175808421</v>
      </c>
      <c r="BN58" s="282" t="n">
        <v>8335.02110812569</v>
      </c>
      <c r="BO58" s="283" t="n">
        <f aca="false">(((BN58-BM58)/BM58)*1000)/1000</f>
        <v>-0.0515291634888987</v>
      </c>
      <c r="BP58" s="282" t="n">
        <v>12666.6433240726</v>
      </c>
      <c r="BQ58" s="282" t="n">
        <v>12835.9777158361</v>
      </c>
      <c r="BR58" s="283" t="n">
        <f aca="false">(BQ58-BP58)/BP58</f>
        <v>0.0133685292489217</v>
      </c>
      <c r="BS58" s="282" t="n">
        <v>14797.7352567019</v>
      </c>
      <c r="BT58" s="282" t="n">
        <v>14795.6804927119</v>
      </c>
      <c r="BU58" s="283" t="n">
        <f aca="false">(BT58-BS58)/BS58</f>
        <v>-0.000138856653018141</v>
      </c>
    </row>
    <row r="59" customFormat="false" ht="12.75" hidden="false" customHeight="false" outlineLevel="0" collapsed="false">
      <c r="BK59" s="280" t="s">
        <v>72</v>
      </c>
      <c r="BL59" s="281" t="s">
        <v>40</v>
      </c>
      <c r="BM59" s="282" t="n">
        <v>5037.39868224942</v>
      </c>
      <c r="BN59" s="282" t="n">
        <v>4900.07622794476</v>
      </c>
      <c r="BO59" s="283" t="n">
        <f aca="false">(((BN59-BM59)/BM59)*1000)/1000</f>
        <v>-0.0272605888409341</v>
      </c>
      <c r="BP59" s="282" t="n">
        <v>3769.46010652194</v>
      </c>
      <c r="BQ59" s="282" t="n">
        <v>3680.71941883135</v>
      </c>
      <c r="BR59" s="283" t="n">
        <f aca="false">(BQ59-BP59)/BP59</f>
        <v>-0.0235420153504366</v>
      </c>
      <c r="BS59" s="282" t="n">
        <v>9698.78083439036</v>
      </c>
      <c r="BT59" s="282" t="n">
        <v>9992.68656904306</v>
      </c>
      <c r="BU59" s="283" t="n">
        <f aca="false">(BT59-BS59)/BS59</f>
        <v>0.0303033690183573</v>
      </c>
    </row>
    <row r="60" customFormat="false" ht="12.75" hidden="false" customHeight="false" outlineLevel="0" collapsed="false">
      <c r="BK60" s="280"/>
      <c r="BL60" s="281" t="s">
        <v>48</v>
      </c>
      <c r="BM60" s="282" t="n">
        <v>6077.52282127272</v>
      </c>
      <c r="BN60" s="282" t="n">
        <v>5924.58469225462</v>
      </c>
      <c r="BO60" s="283" t="n">
        <f aca="false">(((BN60-BM60)/BM60)*1000)/1000</f>
        <v>-0.0251645503465308</v>
      </c>
      <c r="BP60" s="282" t="n">
        <v>4557.34762620803</v>
      </c>
      <c r="BQ60" s="282" t="n">
        <v>4451.44451177719</v>
      </c>
      <c r="BR60" s="283" t="n">
        <f aca="false">(BQ60-BP60)/BP60</f>
        <v>-0.0232378837685791</v>
      </c>
      <c r="BS60" s="282" t="n">
        <v>9847.69257347526</v>
      </c>
      <c r="BT60" s="282" t="n">
        <v>10143.8997422424</v>
      </c>
      <c r="BU60" s="283" t="n">
        <f aca="false">(BT60-BS60)/BS60</f>
        <v>0.0300788399472399</v>
      </c>
    </row>
    <row r="61" customFormat="false" ht="12.75" hidden="false" customHeight="false" outlineLevel="0" collapsed="false">
      <c r="BK61" s="280"/>
      <c r="BL61" s="281" t="s">
        <v>57</v>
      </c>
      <c r="BM61" s="282" t="n">
        <v>5341.33106053545</v>
      </c>
      <c r="BN61" s="282" t="n">
        <v>5199.44558439894</v>
      </c>
      <c r="BO61" s="283" t="n">
        <f aca="false">(((BN61-BM61)/BM61)*1000)/1000</f>
        <v>-0.0265636925568684</v>
      </c>
      <c r="BP61" s="282" t="n">
        <v>4256.96143261422</v>
      </c>
      <c r="BQ61" s="282" t="n">
        <v>4156.07756006516</v>
      </c>
      <c r="BR61" s="283" t="n">
        <f aca="false">(BQ61-BP61)/BP61</f>
        <v>-0.0236985639043263</v>
      </c>
      <c r="BS61" s="282" t="n">
        <v>8418.50307762379</v>
      </c>
      <c r="BT61" s="282" t="n">
        <v>8692.6220921459</v>
      </c>
      <c r="BU61" s="283" t="n">
        <f aca="false">(BT61-BS61)/BS61</f>
        <v>0.0325614912763656</v>
      </c>
    </row>
    <row r="62" customFormat="false" ht="12.75" hidden="false" customHeight="false" outlineLevel="0" collapsed="false">
      <c r="BK62" s="280"/>
      <c r="BL62" s="281" t="s">
        <v>58</v>
      </c>
      <c r="BM62" s="282" t="n">
        <v>4704.76157934749</v>
      </c>
      <c r="BN62" s="282" t="n">
        <v>4572.43309893657</v>
      </c>
      <c r="BO62" s="283" t="n">
        <f aca="false">(((BN62-BM62)/BM62)*1000)/1000</f>
        <v>-0.0281265008181926</v>
      </c>
      <c r="BP62" s="282" t="n">
        <v>4146.28321323821</v>
      </c>
      <c r="BQ62" s="282" t="n">
        <v>4047.29323626198</v>
      </c>
      <c r="BR62" s="283" t="n">
        <f aca="false">(BQ62-BP62)/BP62</f>
        <v>-0.0238743886718044</v>
      </c>
      <c r="BS62" s="282" t="n">
        <v>8788.96642851795</v>
      </c>
      <c r="BT62" s="282" t="n">
        <v>9068.81096205657</v>
      </c>
      <c r="BU62" s="283" t="n">
        <f aca="false">(BT62-BS62)/BS62</f>
        <v>0.0318404371907253</v>
      </c>
    </row>
    <row r="63" customFormat="false" ht="12.75" hidden="false" customHeight="false" outlineLevel="0" collapsed="false">
      <c r="BK63" s="280" t="s">
        <v>73</v>
      </c>
      <c r="BL63" s="281" t="s">
        <v>40</v>
      </c>
      <c r="BM63" s="282" t="n">
        <v>3578.24155363113</v>
      </c>
      <c r="BN63" s="282" t="n">
        <v>3385.06058679492</v>
      </c>
      <c r="BO63" s="283" t="n">
        <f aca="false">(((BN63-BM63)/BM63)*1000)/1000</f>
        <v>-0.0539876819216332</v>
      </c>
      <c r="BP63" s="282" t="n">
        <v>2672.4984790461</v>
      </c>
      <c r="BQ63" s="282" t="n">
        <v>2828.27736891092</v>
      </c>
      <c r="BR63" s="283" t="n">
        <f aca="false">(BQ63-BP63)/BP63</f>
        <v>0.0582896084267998</v>
      </c>
      <c r="BS63" s="282" t="n">
        <v>4361.64668227161</v>
      </c>
      <c r="BT63" s="282" t="n">
        <v>4483.26627788645</v>
      </c>
      <c r="BU63" s="283" t="n">
        <f aca="false">(BT63-BS63)/BS63</f>
        <v>0.0278838714995358</v>
      </c>
    </row>
    <row r="64" customFormat="false" ht="12.75" hidden="false" customHeight="false" outlineLevel="0" collapsed="false">
      <c r="BK64" s="280"/>
      <c r="BL64" s="281" t="s">
        <v>48</v>
      </c>
      <c r="BM64" s="282" t="n">
        <v>3499.54630314387</v>
      </c>
      <c r="BN64" s="282" t="n">
        <v>3308.14823094444</v>
      </c>
      <c r="BO64" s="283" t="n">
        <f aca="false">(((BN64-BM64)/BM64)*1000)/1000</f>
        <v>-0.0546922531150629</v>
      </c>
      <c r="BP64" s="282" t="n">
        <v>2641.89747573314</v>
      </c>
      <c r="BQ64" s="282" t="n">
        <v>2788.57921295066</v>
      </c>
      <c r="BR64" s="283" t="n">
        <f aca="false">(BQ64-BP64)/BP64</f>
        <v>0.0555213586313839</v>
      </c>
      <c r="BS64" s="282" t="n">
        <v>6436.65830383205</v>
      </c>
      <c r="BT64" s="282" t="n">
        <v>6597.01764820219</v>
      </c>
      <c r="BU64" s="283" t="n">
        <f aca="false">(BT64-BS64)/BS64</f>
        <v>0.0249134468229675</v>
      </c>
    </row>
    <row r="65" customFormat="false" ht="12.75" hidden="false" customHeight="false" outlineLevel="0" collapsed="false">
      <c r="BK65" s="280"/>
      <c r="BL65" s="281" t="s">
        <v>57</v>
      </c>
      <c r="BM65" s="282" t="n">
        <v>3420.06745495972</v>
      </c>
      <c r="BN65" s="282" t="n">
        <v>3230.47003033798</v>
      </c>
      <c r="BO65" s="283" t="n">
        <f aca="false">(((BN65-BM65)/BM65)*1000)/1000</f>
        <v>-0.0554367500403516</v>
      </c>
      <c r="BP65" s="282" t="n">
        <v>2682.88905355573</v>
      </c>
      <c r="BQ65" s="282" t="n">
        <v>2825.5157354729</v>
      </c>
      <c r="BR65" s="283" t="n">
        <f aca="false">(BQ65-BP65)/BP65</f>
        <v>0.0531616026865282</v>
      </c>
      <c r="BS65" s="282" t="n">
        <v>5877.55154406134</v>
      </c>
      <c r="BT65" s="282" t="n">
        <v>6027.47255874896</v>
      </c>
      <c r="BU65" s="283" t="n">
        <f aca="false">(BT65-BS65)/BS65</f>
        <v>0.0255073925874958</v>
      </c>
    </row>
    <row r="66" customFormat="false" ht="12.75" hidden="false" customHeight="false" outlineLevel="0" collapsed="false">
      <c r="BK66" s="280"/>
      <c r="BL66" s="281" t="s">
        <v>58</v>
      </c>
      <c r="BM66" s="282" t="n">
        <v>2757.42490814164</v>
      </c>
      <c r="BN66" s="282" t="n">
        <v>2582.84010290302</v>
      </c>
      <c r="BO66" s="283" t="n">
        <f aca="false">(((BN66-BM66)/BM66)*1000)/1000</f>
        <v>-0.0633144368585105</v>
      </c>
      <c r="BP66" s="282" t="n">
        <v>2110.85059383846</v>
      </c>
      <c r="BQ66" s="282" t="n">
        <v>2241.11619699859</v>
      </c>
      <c r="BR66" s="283" t="n">
        <f aca="false">(BQ66-BP66)/BP66</f>
        <v>0.0617123748788183</v>
      </c>
      <c r="BS66" s="282" t="n">
        <v>3597.43449483501</v>
      </c>
      <c r="BT66" s="282" t="n">
        <v>3704.7865134255</v>
      </c>
      <c r="BU66" s="283" t="n">
        <f aca="false">(BT66-BS66)/BS66</f>
        <v>0.0298412712572313</v>
      </c>
    </row>
    <row r="67" customFormat="false" ht="12.75" hidden="false" customHeight="false" outlineLevel="0" collapsed="false">
      <c r="BK67" s="280" t="s">
        <v>75</v>
      </c>
      <c r="BL67" s="281" t="s">
        <v>40</v>
      </c>
      <c r="BM67" s="282" t="n">
        <v>5674.28898087925</v>
      </c>
      <c r="BN67" s="282" t="n">
        <v>5490.37104513917</v>
      </c>
      <c r="BO67" s="283" t="n">
        <f aca="false">(((BN67-BM67)/BM67)*1000)/1000</f>
        <v>-0.03241250778024</v>
      </c>
      <c r="BP67" s="282" t="n">
        <v>7248.49055025311</v>
      </c>
      <c r="BQ67" s="282" t="n">
        <v>7138.8244991677</v>
      </c>
      <c r="BR67" s="283" t="n">
        <f aca="false">(BQ67-BP67)/BP67</f>
        <v>-0.0151295018356042</v>
      </c>
      <c r="BS67" s="282" t="n">
        <v>14417.5739475534</v>
      </c>
      <c r="BT67" s="282" t="n">
        <v>14486.6608190795</v>
      </c>
      <c r="BU67" s="283" t="n">
        <f aca="false">(BT67-BS67)/BS67</f>
        <v>0.00479185137370295</v>
      </c>
    </row>
    <row r="68" customFormat="false" ht="12.75" hidden="false" customHeight="false" outlineLevel="0" collapsed="false">
      <c r="BK68" s="280"/>
      <c r="BL68" s="281" t="s">
        <v>48</v>
      </c>
      <c r="BM68" s="282" t="n">
        <v>7330.67157638439</v>
      </c>
      <c r="BN68" s="282" t="n">
        <v>7089.32673269561</v>
      </c>
      <c r="BO68" s="283" t="n">
        <f aca="false">(((BN68-BM68)/BM68)*1000)/1000</f>
        <v>-0.0329226103193965</v>
      </c>
      <c r="BP68" s="282" t="n">
        <v>6547.32141779589</v>
      </c>
      <c r="BQ68" s="282" t="n">
        <v>6454.10160596693</v>
      </c>
      <c r="BR68" s="283" t="n">
        <f aca="false">(BQ68-BP68)/BP68</f>
        <v>-0.0142378548234376</v>
      </c>
      <c r="BS68" s="282" t="n">
        <v>13397.8444778561</v>
      </c>
      <c r="BT68" s="282" t="n">
        <v>13463.9025561109</v>
      </c>
      <c r="BU68" s="283" t="n">
        <f aca="false">(BT68-BS68)/BS68</f>
        <v>0.00493050045206553</v>
      </c>
    </row>
    <row r="69" customFormat="false" ht="12.75" hidden="false" customHeight="false" outlineLevel="0" collapsed="false">
      <c r="BK69" s="280"/>
      <c r="BL69" s="281" t="s">
        <v>57</v>
      </c>
      <c r="BM69" s="282" t="n">
        <v>6280.28261338113</v>
      </c>
      <c r="BN69" s="282" t="n">
        <v>6075.35483326957</v>
      </c>
      <c r="BO69" s="283" t="n">
        <f aca="false">(((BN69-BM69)/BM69)*1000)/1000</f>
        <v>-0.0326303436846813</v>
      </c>
      <c r="BP69" s="282" t="n">
        <v>5645.48751327822</v>
      </c>
      <c r="BQ69" s="282" t="n">
        <v>5572.02412379895</v>
      </c>
      <c r="BR69" s="283" t="n">
        <f aca="false">(BQ69-BP69)/BP69</f>
        <v>-0.0130127627253602</v>
      </c>
      <c r="BS69" s="282" t="n">
        <v>15463.1193531924</v>
      </c>
      <c r="BT69" s="282" t="n">
        <v>15535.3116963004</v>
      </c>
      <c r="BU69" s="283" t="n">
        <f aca="false">(BT69-BS69)/BS69</f>
        <v>0.00466867916227303</v>
      </c>
    </row>
    <row r="70" customFormat="false" ht="12.75" hidden="false" customHeight="false" outlineLevel="0" collapsed="false">
      <c r="BK70" s="280"/>
      <c r="BL70" s="281" t="s">
        <v>58</v>
      </c>
      <c r="BM70" s="282" t="n">
        <v>7178.05095782836</v>
      </c>
      <c r="BN70" s="282" t="n">
        <v>6941.99748235165</v>
      </c>
      <c r="BO70" s="283" t="n">
        <f aca="false">(((BN70-BM70)/BM70)*1000)/1000</f>
        <v>-0.0328854555175964</v>
      </c>
      <c r="BP70" s="282" t="n">
        <v>7115.05654857877</v>
      </c>
      <c r="BQ70" s="282" t="n">
        <v>7007.63753124881</v>
      </c>
      <c r="BR70" s="283" t="n">
        <f aca="false">(BQ70-BP70)/BP70</f>
        <v>-0.0150974228520248</v>
      </c>
      <c r="BS70" s="282" t="n">
        <v>13780.4735284206</v>
      </c>
      <c r="BT70" s="282" t="n">
        <v>13847.6680887799</v>
      </c>
      <c r="BU70" s="283" t="n">
        <f aca="false">(BT70-BS70)/BS70</f>
        <v>0.0048760704935643</v>
      </c>
    </row>
    <row r="71" customFormat="false" ht="12.75" hidden="false" customHeight="false" outlineLevel="0" collapsed="false">
      <c r="BK71" s="295" t="s">
        <v>76</v>
      </c>
      <c r="BL71" s="281" t="s">
        <v>40</v>
      </c>
      <c r="BM71" s="282" t="n">
        <v>1549.61616339379</v>
      </c>
      <c r="BN71" s="282" t="n">
        <v>1540.53731585878</v>
      </c>
      <c r="BO71" s="283" t="n">
        <f aca="false">(((BN71-BM71)/BM71)*1000)/1000</f>
        <v>-0.005858771836199</v>
      </c>
      <c r="BP71" s="282" t="n">
        <v>1344.19217847768</v>
      </c>
      <c r="BQ71" s="282" t="n">
        <v>1367.91649710997</v>
      </c>
      <c r="BR71" s="283" t="n">
        <f aca="false">(BQ71-BP71)/BP71</f>
        <v>0.017649499091087</v>
      </c>
      <c r="BS71" s="282" t="n">
        <v>1742.6474188142</v>
      </c>
      <c r="BT71" s="282" t="n">
        <v>1772.27155091548</v>
      </c>
      <c r="BU71" s="283" t="n">
        <f aca="false">(BT71-BS71)/BS71</f>
        <v>0.0169994984535865</v>
      </c>
    </row>
    <row r="72" customFormat="false" ht="12.75" hidden="false" customHeight="false" outlineLevel="0" collapsed="false">
      <c r="BK72" s="295"/>
      <c r="BL72" s="281" t="s">
        <v>48</v>
      </c>
      <c r="BM72" s="282" t="n">
        <v>1671.39946837818</v>
      </c>
      <c r="BN72" s="282" t="n">
        <v>1661.84884639615</v>
      </c>
      <c r="BO72" s="283" t="n">
        <f aca="false">(((BN72-BM72)/BM72)*1000)/1000</f>
        <v>-0.00571414683486224</v>
      </c>
      <c r="BP72" s="282" t="n">
        <v>1488.21136899531</v>
      </c>
      <c r="BQ72" s="282" t="n">
        <v>1502.29999269814</v>
      </c>
      <c r="BR72" s="283" t="n">
        <f aca="false">(BQ72-BP72)/BP72</f>
        <v>0.0094668163382877</v>
      </c>
      <c r="BS72" s="282" t="n">
        <v>3737.86714969931</v>
      </c>
      <c r="BT72" s="282" t="n">
        <v>3778.90757733914</v>
      </c>
      <c r="BU72" s="283" t="n">
        <f aca="false">(BT72-BS72)/BS72</f>
        <v>0.0109796378512616</v>
      </c>
    </row>
    <row r="73" customFormat="false" ht="12.75" hidden="false" customHeight="false" outlineLevel="0" collapsed="false">
      <c r="BK73" s="295"/>
      <c r="BL73" s="281" t="s">
        <v>57</v>
      </c>
      <c r="BM73" s="282" t="n">
        <v>1628.09332993045</v>
      </c>
      <c r="BN73" s="282" t="n">
        <v>1618.71047092317</v>
      </c>
      <c r="BO73" s="283" t="n">
        <f aca="false">(((BN73-BM73)/BM73)*1000)/1000</f>
        <v>-0.00576309652204002</v>
      </c>
      <c r="BP73" s="282" t="n">
        <v>1543.98480420126</v>
      </c>
      <c r="BQ73" s="282" t="n">
        <v>1555.08222281414</v>
      </c>
      <c r="BR73" s="283" t="n">
        <f aca="false">(BQ73-BP73)/BP73</f>
        <v>0.00718751802652452</v>
      </c>
      <c r="BS73" s="282" t="n">
        <v>1710.86917285969</v>
      </c>
      <c r="BT73" s="282" t="n">
        <v>1740.31147544019</v>
      </c>
      <c r="BU73" s="283" t="n">
        <f aca="false">(BT73-BS73)/BS73</f>
        <v>0.0172089736886708</v>
      </c>
    </row>
    <row r="74" customFormat="false" ht="12.75" hidden="false" customHeight="false" outlineLevel="0" collapsed="false">
      <c r="BK74" s="295"/>
      <c r="BL74" s="296" t="s">
        <v>58</v>
      </c>
      <c r="BM74" s="282" t="n">
        <v>1973.67002411328</v>
      </c>
      <c r="BN74" s="282" t="n">
        <v>1962.94844093671</v>
      </c>
      <c r="BO74" s="283" t="n">
        <f aca="false">(((BN74-BM74)/BM74)*1000)/1000</f>
        <v>-0.00543230785571005</v>
      </c>
      <c r="BP74" s="282" t="n">
        <v>1799.62948686345</v>
      </c>
      <c r="BQ74" s="282" t="n">
        <v>1815.60790802079</v>
      </c>
      <c r="BR74" s="283" t="n">
        <f aca="false">(BQ74-BP74)/BP74</f>
        <v>0.00887872824599024</v>
      </c>
      <c r="BS74" s="282" t="n">
        <v>1239.3123696268</v>
      </c>
      <c r="BT74" s="282" t="n">
        <v>1266.05650731569</v>
      </c>
      <c r="BU74" s="283" t="n">
        <f aca="false">(BT74-BS74)/BS74</f>
        <v>0.021579819861675</v>
      </c>
    </row>
    <row r="75" customFormat="false" ht="12.75" hidden="false" customHeight="false" outlineLevel="0" collapsed="false">
      <c r="BK75" s="297" t="s">
        <v>304</v>
      </c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</row>
    <row r="76" customFormat="false" ht="12.75" hidden="false" customHeight="false" outlineLevel="0" collapsed="false"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</row>
  </sheetData>
  <mergeCells count="46">
    <mergeCell ref="R5:R6"/>
    <mergeCell ref="S5:T5"/>
    <mergeCell ref="U5:V5"/>
    <mergeCell ref="W5:X5"/>
    <mergeCell ref="Y5:AA5"/>
    <mergeCell ref="AL5:AL6"/>
    <mergeCell ref="AM5:AM6"/>
    <mergeCell ref="AN5:AO5"/>
    <mergeCell ref="AP5:AQ5"/>
    <mergeCell ref="AR5:AS5"/>
    <mergeCell ref="AT5:AT6"/>
    <mergeCell ref="BM5:BO5"/>
    <mergeCell ref="BP5:BR5"/>
    <mergeCell ref="BS5:BU5"/>
    <mergeCell ref="AN6:AO6"/>
    <mergeCell ref="AP6:AQ6"/>
    <mergeCell ref="AR6:AS6"/>
    <mergeCell ref="BK7:BK10"/>
    <mergeCell ref="BK11:BK14"/>
    <mergeCell ref="BK15:BK18"/>
    <mergeCell ref="BK19:BK22"/>
    <mergeCell ref="BK23:BK26"/>
    <mergeCell ref="AL26:AT27"/>
    <mergeCell ref="BK27:BK30"/>
    <mergeCell ref="BK31:BK34"/>
    <mergeCell ref="AL32:AL33"/>
    <mergeCell ref="AM32:AM33"/>
    <mergeCell ref="AN32:AO32"/>
    <mergeCell ref="AP32:AQ32"/>
    <mergeCell ref="AR32:AS32"/>
    <mergeCell ref="AT32:AT33"/>
    <mergeCell ref="AN33:AO33"/>
    <mergeCell ref="AP33:AQ33"/>
    <mergeCell ref="AR33:AS33"/>
    <mergeCell ref="BK35:BK38"/>
    <mergeCell ref="BK39:BK42"/>
    <mergeCell ref="BK43:BK46"/>
    <mergeCell ref="BK47:BK50"/>
    <mergeCell ref="BK51:BK54"/>
    <mergeCell ref="AL53:AT54"/>
    <mergeCell ref="BK55:BK58"/>
    <mergeCell ref="BK59:BK62"/>
    <mergeCell ref="BK63:BK66"/>
    <mergeCell ref="BK67:BK70"/>
    <mergeCell ref="BK71:BK74"/>
    <mergeCell ref="BK75:BU76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1:BH58"/>
  <sheetViews>
    <sheetView showFormulas="false" showGridLines="true" showRowColHeaders="false" showZeros="true" rightToLeft="false" tabSelected="false" showOutlineSymbols="true" defaultGridColor="true" view="normal" topLeftCell="BD1" colorId="64" zoomScale="100" zoomScaleNormal="100" zoomScalePageLayoutView="100" workbookViewId="0">
      <selection pane="topLeft" activeCell="B3" activeCellId="0" sqref="B3"/>
    </sheetView>
  </sheetViews>
  <sheetFormatPr defaultRowHeight="12.75" zeroHeight="false" outlineLevelRow="0" outlineLevelCol="0"/>
  <cols>
    <col collapsed="false" customWidth="true" hidden="false" outlineLevel="0" max="1" min="1" style="0" width="4.7"/>
    <col collapsed="false" customWidth="true" hidden="false" outlineLevel="0" max="1025" min="2" style="0" width="11.04"/>
  </cols>
  <sheetData>
    <row r="1" customFormat="false" ht="12.75" hidden="false" customHeight="false" outlineLevel="0" collapsed="false">
      <c r="B1" s="11" t="s">
        <v>300</v>
      </c>
    </row>
    <row r="3" customFormat="false" ht="12.75" hidden="false" customHeight="false" outlineLevel="0" collapsed="false">
      <c r="K3" s="22" t="s">
        <v>305</v>
      </c>
      <c r="R3" s="22" t="s">
        <v>26</v>
      </c>
      <c r="Y3" s="22" t="s">
        <v>92</v>
      </c>
      <c r="AM3" s="22" t="s">
        <v>93</v>
      </c>
      <c r="AU3" s="22" t="s">
        <v>94</v>
      </c>
      <c r="BH3" s="22" t="s">
        <v>30</v>
      </c>
    </row>
    <row r="4" customFormat="false" ht="12.75" hidden="false" customHeight="false" outlineLevel="0" collapsed="false">
      <c r="K4" s="22" t="s">
        <v>306</v>
      </c>
      <c r="R4" s="22" t="s">
        <v>95</v>
      </c>
      <c r="Y4" s="22" t="s">
        <v>96</v>
      </c>
      <c r="BH4" s="22" t="s">
        <v>95</v>
      </c>
    </row>
    <row r="5" customFormat="false" ht="12.75" hidden="false" customHeight="true" outlineLevel="0" collapsed="false">
      <c r="I5" s="121"/>
      <c r="Y5" s="260" t="n">
        <v>2007</v>
      </c>
      <c r="Z5" s="263" t="s">
        <v>97</v>
      </c>
      <c r="AA5" s="263"/>
      <c r="AB5" s="263" t="s">
        <v>98</v>
      </c>
      <c r="AC5" s="263"/>
      <c r="AD5" s="263" t="s">
        <v>99</v>
      </c>
      <c r="AE5" s="263"/>
      <c r="AF5" s="298" t="s">
        <v>42</v>
      </c>
      <c r="AG5" s="298"/>
      <c r="AH5" s="298"/>
      <c r="AI5" s="57"/>
      <c r="AJ5" s="57"/>
      <c r="AK5" s="57"/>
      <c r="AU5" s="260" t="n">
        <v>2007</v>
      </c>
      <c r="AV5" s="299" t="s">
        <v>43</v>
      </c>
      <c r="AW5" s="281" t="s">
        <v>44</v>
      </c>
      <c r="AX5" s="281"/>
      <c r="AY5" s="281" t="s">
        <v>45</v>
      </c>
      <c r="AZ5" s="281"/>
      <c r="BA5" s="281" t="s">
        <v>46</v>
      </c>
      <c r="BB5" s="281"/>
      <c r="BC5" s="299" t="s">
        <v>47</v>
      </c>
      <c r="BD5" s="119"/>
      <c r="BE5" s="119"/>
      <c r="BF5" s="119"/>
    </row>
    <row r="6" customFormat="false" ht="12.75" hidden="false" customHeight="false" outlineLevel="0" collapsed="false">
      <c r="I6" s="121"/>
      <c r="Y6" s="260"/>
      <c r="Z6" s="272" t="s">
        <v>303</v>
      </c>
      <c r="AA6" s="272" t="s">
        <v>50</v>
      </c>
      <c r="AB6" s="272" t="s">
        <v>303</v>
      </c>
      <c r="AC6" s="272" t="s">
        <v>50</v>
      </c>
      <c r="AD6" s="272" t="s">
        <v>303</v>
      </c>
      <c r="AE6" s="272" t="s">
        <v>50</v>
      </c>
      <c r="AF6" s="300" t="s">
        <v>51</v>
      </c>
      <c r="AG6" s="300" t="s">
        <v>52</v>
      </c>
      <c r="AH6" s="300" t="s">
        <v>53</v>
      </c>
      <c r="AI6" s="65"/>
      <c r="AJ6" s="65"/>
      <c r="AK6" s="65"/>
      <c r="AU6" s="260"/>
      <c r="AV6" s="299"/>
      <c r="AW6" s="301" t="s">
        <v>100</v>
      </c>
      <c r="AX6" s="302" t="s">
        <v>307</v>
      </c>
      <c r="AY6" s="301" t="s">
        <v>100</v>
      </c>
      <c r="AZ6" s="302" t="s">
        <v>101</v>
      </c>
      <c r="BA6" s="301" t="s">
        <v>100</v>
      </c>
      <c r="BB6" s="302" t="s">
        <v>307</v>
      </c>
      <c r="BC6" s="299"/>
      <c r="BD6" s="121"/>
      <c r="BE6" s="121"/>
      <c r="BF6" s="121"/>
    </row>
    <row r="7" customFormat="false" ht="12.75" hidden="false" customHeight="true" outlineLevel="0" collapsed="false">
      <c r="I7" s="303"/>
      <c r="Y7" s="272" t="s">
        <v>39</v>
      </c>
      <c r="Z7" s="284" t="n">
        <v>30387.4173887315</v>
      </c>
      <c r="AA7" s="284" t="n">
        <v>31509.8191652692</v>
      </c>
      <c r="AB7" s="284" t="n">
        <v>23393.4055789715</v>
      </c>
      <c r="AC7" s="284" t="n">
        <v>26140.882107215</v>
      </c>
      <c r="AD7" s="284" t="n">
        <v>19940.1168066372</v>
      </c>
      <c r="AE7" s="284" t="n">
        <v>21740.3173631902</v>
      </c>
      <c r="AF7" s="287" t="n">
        <v>-0.0369363991082034</v>
      </c>
      <c r="AG7" s="287" t="n">
        <v>-0.117446624817772</v>
      </c>
      <c r="AH7" s="304" t="n">
        <v>-0.0902803415852527</v>
      </c>
      <c r="AI7" s="73"/>
      <c r="AJ7" s="73"/>
      <c r="AK7" s="73"/>
      <c r="AU7" s="272" t="s">
        <v>39</v>
      </c>
      <c r="AV7" s="284" t="n">
        <v>20787.2785605487</v>
      </c>
      <c r="AW7" s="284" t="n">
        <v>30643.8014994203</v>
      </c>
      <c r="AX7" s="284" t="n">
        <v>16810.43096208</v>
      </c>
      <c r="AY7" s="284" t="n">
        <v>25796.1307658055</v>
      </c>
      <c r="AZ7" s="284" t="n">
        <v>27234.57950428</v>
      </c>
      <c r="BA7" s="284" t="n">
        <f aca="false">(AW7-AY7)</f>
        <v>4847.67073361483</v>
      </c>
      <c r="BB7" s="284" t="n">
        <f aca="false">(AX7-AZ7)</f>
        <v>-10424.1485422</v>
      </c>
      <c r="BC7" s="305" t="n">
        <f aca="false">(AW7+AX7+AY7+AZ7)/(AV7+AW7+AY7)</f>
        <v>1.30115980697893</v>
      </c>
      <c r="BD7" s="123"/>
      <c r="BE7" s="123"/>
      <c r="BF7" s="123"/>
    </row>
    <row r="8" customFormat="false" ht="12.75" hidden="false" customHeight="false" outlineLevel="0" collapsed="false">
      <c r="I8" s="303"/>
      <c r="Y8" s="272" t="s">
        <v>59</v>
      </c>
      <c r="Z8" s="284" t="n">
        <v>15054.4886453815</v>
      </c>
      <c r="AA8" s="284" t="n">
        <v>16135.3262234562</v>
      </c>
      <c r="AB8" s="284" t="n">
        <v>22367.2061429172</v>
      </c>
      <c r="AC8" s="284" t="n">
        <v>19548.8981264684</v>
      </c>
      <c r="AD8" s="284" t="n">
        <v>6435.2416131363</v>
      </c>
      <c r="AE8" s="284" t="n">
        <v>6321.76424190962</v>
      </c>
      <c r="AF8" s="287" t="n">
        <v>-0.0717950375821126</v>
      </c>
      <c r="AG8" s="287" t="n">
        <v>0.126001790229902</v>
      </c>
      <c r="AH8" s="304" t="n">
        <v>0.0176337390339847</v>
      </c>
      <c r="AI8" s="73"/>
      <c r="AJ8" s="73"/>
      <c r="AK8" s="73"/>
      <c r="AU8" s="272" t="s">
        <v>59</v>
      </c>
      <c r="AV8" s="284" t="n">
        <v>6100.77583434032</v>
      </c>
      <c r="AW8" s="284" t="n">
        <v>15775.6294194039</v>
      </c>
      <c r="AX8" s="284" t="n">
        <v>8480.77623242</v>
      </c>
      <c r="AY8" s="284" t="n">
        <v>19626.5768239803</v>
      </c>
      <c r="AZ8" s="284" t="n">
        <v>8010.51812402</v>
      </c>
      <c r="BA8" s="284" t="n">
        <f aca="false">(AW8-AY8)</f>
        <v>-3850.9474045764</v>
      </c>
      <c r="BB8" s="284" t="n">
        <f aca="false">(AX8-AZ8)</f>
        <v>470.258108399999</v>
      </c>
      <c r="BC8" s="305" t="n">
        <f aca="false">(AW8+AX8+AY8+AZ8)/(AV8+AW8+AY8)</f>
        <v>1.25035595039029</v>
      </c>
      <c r="BD8" s="123"/>
      <c r="BE8" s="123"/>
      <c r="BF8" s="123"/>
    </row>
    <row r="9" customFormat="false" ht="12.75" hidden="false" customHeight="true" outlineLevel="0" collapsed="false">
      <c r="I9" s="306"/>
      <c r="Y9" s="272" t="s">
        <v>60</v>
      </c>
      <c r="Z9" s="284" t="n">
        <v>8704.55225043104</v>
      </c>
      <c r="AA9" s="284" t="n">
        <v>8584.54391766644</v>
      </c>
      <c r="AB9" s="284" t="n">
        <v>8133.23972379101</v>
      </c>
      <c r="AC9" s="284" t="n">
        <v>9077.91395877641</v>
      </c>
      <c r="AD9" s="284" t="n">
        <v>4487.80199905277</v>
      </c>
      <c r="AE9" s="284" t="n">
        <v>4018.64526360391</v>
      </c>
      <c r="AF9" s="287" t="n">
        <v>0.0137868473083902</v>
      </c>
      <c r="AG9" s="287" t="n">
        <v>-0.116149808325713</v>
      </c>
      <c r="AH9" s="304" t="n">
        <v>0.104540426593661</v>
      </c>
      <c r="AI9" s="73"/>
      <c r="AJ9" s="73"/>
      <c r="AK9" s="73"/>
      <c r="AU9" s="272" t="s">
        <v>60</v>
      </c>
      <c r="AV9" s="284" t="n">
        <v>3395.16820560851</v>
      </c>
      <c r="AW9" s="284" t="n">
        <v>8469.13901392118</v>
      </c>
      <c r="AX9" s="284" t="n">
        <v>3187.13970027</v>
      </c>
      <c r="AY9" s="284" t="n">
        <v>8930.05292748098</v>
      </c>
      <c r="AZ9" s="284" t="n">
        <v>4786.59880368</v>
      </c>
      <c r="BA9" s="284" t="n">
        <f aca="false">(AW9-AY9)</f>
        <v>-460.913913559798</v>
      </c>
      <c r="BB9" s="284" t="n">
        <f aca="false">(AX9-AZ9)</f>
        <v>-1599.45910341</v>
      </c>
      <c r="BC9" s="305" t="n">
        <f aca="false">(AW9+AX9+AY9+AZ9)/(AW9+AY9+AV9)</f>
        <v>1.22018327402104</v>
      </c>
      <c r="BD9" s="123"/>
      <c r="BE9" s="123"/>
      <c r="BF9" s="123"/>
    </row>
    <row r="10" customFormat="false" ht="12.75" hidden="false" customHeight="false" outlineLevel="0" collapsed="false">
      <c r="I10" s="306"/>
      <c r="Y10" s="272" t="s">
        <v>61</v>
      </c>
      <c r="Z10" s="284" t="n">
        <v>925.51605374677</v>
      </c>
      <c r="AA10" s="284" t="n">
        <v>1109.66915743773</v>
      </c>
      <c r="AB10" s="284" t="n">
        <v>5124.42136995241</v>
      </c>
      <c r="AC10" s="284" t="n">
        <v>7109.72106660719</v>
      </c>
      <c r="AD10" s="284" t="n">
        <v>2121.63016944918</v>
      </c>
      <c r="AE10" s="284" t="n">
        <v>1958.25302755357</v>
      </c>
      <c r="AF10" s="287" t="n">
        <v>-0.198973429953429</v>
      </c>
      <c r="AG10" s="287" t="n">
        <v>-0.387419291531293</v>
      </c>
      <c r="AH10" s="304" t="n">
        <v>0.0770054763776397</v>
      </c>
      <c r="AI10" s="73"/>
      <c r="AJ10" s="73"/>
      <c r="AK10" s="73"/>
      <c r="AU10" s="272" t="s">
        <v>61</v>
      </c>
      <c r="AV10" s="284" t="n">
        <v>1842.80364718874</v>
      </c>
      <c r="AW10" s="284" t="n">
        <v>1067.04861133719</v>
      </c>
      <c r="AX10" s="284" t="n">
        <v>1506.48635624</v>
      </c>
      <c r="AY10" s="284" t="n">
        <v>7109.09352535692</v>
      </c>
      <c r="AZ10" s="284" t="n">
        <v>1863.32477208</v>
      </c>
      <c r="BA10" s="284" t="n">
        <f aca="false">(AW10-AY10)</f>
        <v>-6042.04491401973</v>
      </c>
      <c r="BB10" s="284" t="n">
        <f aca="false">(AX10-AZ10)</f>
        <v>-356.83841584</v>
      </c>
      <c r="BC10" s="305" t="n">
        <f aca="false">(AW10+AX10+AY10+AZ10)/(AW10+AY10+AV10)</f>
        <v>1.15241199164764</v>
      </c>
      <c r="BD10" s="123"/>
      <c r="BE10" s="123"/>
      <c r="BF10" s="123"/>
    </row>
    <row r="11" customFormat="false" ht="12.75" hidden="false" customHeight="true" outlineLevel="0" collapsed="false">
      <c r="I11" s="303"/>
      <c r="Y11" s="272" t="s">
        <v>63</v>
      </c>
      <c r="Z11" s="284" t="n">
        <v>2858.9860795722</v>
      </c>
      <c r="AA11" s="284" t="n">
        <v>2208.04852347127</v>
      </c>
      <c r="AB11" s="284" t="n">
        <v>7990.80010409575</v>
      </c>
      <c r="AC11" s="284" t="n">
        <v>11058.0181598045</v>
      </c>
      <c r="AD11" s="284" t="n">
        <v>3527.60487331282</v>
      </c>
      <c r="AE11" s="284" t="n">
        <v>3638.29157535995</v>
      </c>
      <c r="AF11" s="287" t="n">
        <v>0.227681261112795</v>
      </c>
      <c r="AG11" s="287" t="n">
        <v>-0.383843672192054</v>
      </c>
      <c r="AH11" s="287" t="n">
        <v>-0.0313772959337063</v>
      </c>
      <c r="AI11" s="87"/>
      <c r="AJ11" s="87"/>
      <c r="AK11" s="87"/>
      <c r="AU11" s="272" t="s">
        <v>63</v>
      </c>
      <c r="AV11" s="284" t="n">
        <v>3656.01406418543</v>
      </c>
      <c r="AW11" s="284" t="n">
        <v>2130.13225723768</v>
      </c>
      <c r="AX11" s="284" t="n">
        <v>2275.79850336</v>
      </c>
      <c r="AY11" s="284" t="n">
        <v>10579.9017645386</v>
      </c>
      <c r="AZ11" s="284" t="n">
        <v>5506.6479305</v>
      </c>
      <c r="BA11" s="284" t="n">
        <f aca="false">(AW11-AY11)</f>
        <v>-8449.76950730089</v>
      </c>
      <c r="BB11" s="284" t="n">
        <f aca="false">(AX11-AZ11)</f>
        <v>-3230.84942714</v>
      </c>
      <c r="BC11" s="305" t="n">
        <f aca="false">(AW11+AX11+AY11+AZ11)/(AW11+AY11+AV11)</f>
        <v>1.25213370680574</v>
      </c>
      <c r="BD11" s="123"/>
      <c r="BE11" s="123"/>
      <c r="BF11" s="123"/>
    </row>
    <row r="12" customFormat="false" ht="12.75" hidden="false" customHeight="false" outlineLevel="0" collapsed="false">
      <c r="I12" s="303"/>
      <c r="Y12" s="272" t="s">
        <v>64</v>
      </c>
      <c r="Z12" s="284" t="n">
        <v>4507.45969286326</v>
      </c>
      <c r="AA12" s="284" t="n">
        <v>5220.38204686569</v>
      </c>
      <c r="AB12" s="284" t="n">
        <v>4881.61185225257</v>
      </c>
      <c r="AC12" s="284" t="n">
        <v>6111.80426721774</v>
      </c>
      <c r="AD12" s="284" t="n">
        <v>1895.47368729483</v>
      </c>
      <c r="AE12" s="284" t="n">
        <v>2070.41954344136</v>
      </c>
      <c r="AF12" s="287" t="n">
        <v>-0.15816499815433</v>
      </c>
      <c r="AG12" s="287" t="n">
        <v>-0.252005372855998</v>
      </c>
      <c r="AH12" s="287" t="n">
        <v>-0.0922966418996874</v>
      </c>
      <c r="AI12" s="87"/>
      <c r="AJ12" s="87"/>
      <c r="AK12" s="87"/>
      <c r="AU12" s="272" t="s">
        <v>64</v>
      </c>
      <c r="AV12" s="284" t="n">
        <v>1878.70864607685</v>
      </c>
      <c r="AW12" s="284" t="n">
        <v>5069.14477700318</v>
      </c>
      <c r="AX12" s="284" t="n">
        <v>2410.85982488</v>
      </c>
      <c r="AY12" s="284" t="n">
        <v>5994.93462922408</v>
      </c>
      <c r="AZ12" s="284" t="n">
        <v>2632.20391416</v>
      </c>
      <c r="BA12" s="284" t="n">
        <f aca="false">(AW12-AY12)</f>
        <v>-925.7898522209</v>
      </c>
      <c r="BB12" s="284" t="n">
        <f aca="false">(AX12-AZ12)</f>
        <v>-221.34408928</v>
      </c>
      <c r="BC12" s="305" t="n">
        <f aca="false">(AW12+AX12+AY12+AZ12)/(AW12+AY12+AV12)</f>
        <v>1.24448790169285</v>
      </c>
      <c r="BD12" s="123"/>
      <c r="BE12" s="123"/>
      <c r="BF12" s="123"/>
    </row>
    <row r="13" customFormat="false" ht="12.75" hidden="false" customHeight="true" outlineLevel="0" collapsed="false">
      <c r="I13" s="57"/>
      <c r="Y13" s="272" t="s">
        <v>65</v>
      </c>
      <c r="Z13" s="284" t="n">
        <v>19367.3203856891</v>
      </c>
      <c r="AA13" s="284" t="n">
        <v>19463.4569146599</v>
      </c>
      <c r="AB13" s="284" t="n">
        <v>24548.9961566966</v>
      </c>
      <c r="AC13" s="284" t="n">
        <v>26130.473190201</v>
      </c>
      <c r="AD13" s="284" t="n">
        <v>11418.0875029389</v>
      </c>
      <c r="AE13" s="284" t="n">
        <v>13655.3649572523</v>
      </c>
      <c r="AF13" s="287" t="n">
        <v>-0.00496385287465234</v>
      </c>
      <c r="AG13" s="287" t="n">
        <v>-0.064421250604702</v>
      </c>
      <c r="AH13" s="287" t="n">
        <v>-0.195941522933467</v>
      </c>
      <c r="AI13" s="87"/>
      <c r="AJ13" s="87"/>
      <c r="AK13" s="87"/>
      <c r="AU13" s="272" t="s">
        <v>65</v>
      </c>
      <c r="AV13" s="284" t="n">
        <v>13104.2949078604</v>
      </c>
      <c r="AW13" s="284" t="n">
        <v>19352.2616859577</v>
      </c>
      <c r="AX13" s="284" t="n">
        <v>9599.85802233</v>
      </c>
      <c r="AY13" s="284" t="n">
        <v>25183.3404678492</v>
      </c>
      <c r="AZ13" s="284" t="n">
        <v>8884.31833224</v>
      </c>
      <c r="BA13" s="284" t="n">
        <f aca="false">(AW13-AY13)</f>
        <v>-5831.07878189155</v>
      </c>
      <c r="BB13" s="284" t="n">
        <f aca="false">(AX13-AZ13)</f>
        <v>715.539690089996</v>
      </c>
      <c r="BC13" s="305" t="n">
        <f aca="false">(AW13+AX13+AY13+AZ13)/(AW13+AY13+AV13)</f>
        <v>1.09333606964901</v>
      </c>
      <c r="BD13" s="123"/>
      <c r="BE13" s="123"/>
      <c r="BF13" s="123"/>
    </row>
    <row r="14" customFormat="false" ht="12.75" hidden="false" customHeight="false" outlineLevel="0" collapsed="false">
      <c r="I14" s="57"/>
      <c r="Y14" s="272" t="s">
        <v>66</v>
      </c>
      <c r="Z14" s="284" t="n">
        <v>18742.8141264106</v>
      </c>
      <c r="AA14" s="284" t="n">
        <v>20031.445423733</v>
      </c>
      <c r="AB14" s="284" t="n">
        <v>22419.8643425322</v>
      </c>
      <c r="AC14" s="284" t="n">
        <v>22362.0214948569</v>
      </c>
      <c r="AD14" s="284" t="n">
        <v>5914.26920322501</v>
      </c>
      <c r="AE14" s="284" t="n">
        <v>6213.62544883715</v>
      </c>
      <c r="AF14" s="287" t="n">
        <v>-0.0687533520116682</v>
      </c>
      <c r="AG14" s="287" t="n">
        <v>0.00257998205482286</v>
      </c>
      <c r="AH14" s="287" t="n">
        <v>-0.0506159316266668</v>
      </c>
      <c r="AI14" s="87"/>
      <c r="AJ14" s="87"/>
      <c r="AK14" s="87"/>
      <c r="AU14" s="272" t="s">
        <v>108</v>
      </c>
      <c r="AV14" s="284" t="n">
        <v>5492.05496423705</v>
      </c>
      <c r="AW14" s="284" t="n">
        <v>18883.9076383211</v>
      </c>
      <c r="AX14" s="284" t="n">
        <v>3104.44799463</v>
      </c>
      <c r="AY14" s="284" t="n">
        <v>21557.4384754565</v>
      </c>
      <c r="AZ14" s="284" t="n">
        <v>6678.6463767</v>
      </c>
      <c r="BA14" s="284" t="n">
        <f aca="false">(AW14-AY14)</f>
        <v>-2673.53083713541</v>
      </c>
      <c r="BB14" s="284" t="n">
        <f aca="false">(AX14-AZ14)</f>
        <v>-3574.19838207</v>
      </c>
      <c r="BC14" s="305" t="n">
        <f aca="false">(AW14+AX14+AY14+AZ14)/(AW14+AY14+AV14)</f>
        <v>1.09341871723814</v>
      </c>
      <c r="BD14" s="123"/>
      <c r="BE14" s="123"/>
      <c r="BF14" s="123"/>
    </row>
    <row r="15" customFormat="false" ht="12.75" hidden="false" customHeight="true" outlineLevel="0" collapsed="false">
      <c r="Y15" s="272" t="s">
        <v>67</v>
      </c>
      <c r="Z15" s="284" t="n">
        <v>53096.5224403028</v>
      </c>
      <c r="AA15" s="284" t="n">
        <v>58372.7149537917</v>
      </c>
      <c r="AB15" s="284" t="n">
        <v>28609.3086927854</v>
      </c>
      <c r="AC15" s="284" t="n">
        <v>32007.8243860609</v>
      </c>
      <c r="AD15" s="284" t="n">
        <v>42787.9477340378</v>
      </c>
      <c r="AE15" s="284" t="n">
        <v>43022.2052792477</v>
      </c>
      <c r="AF15" s="287" t="n">
        <v>-0.099369831977622</v>
      </c>
      <c r="AG15" s="287" t="n">
        <v>-0.118790556240618</v>
      </c>
      <c r="AH15" s="287" t="n">
        <v>-0.00547484882111978</v>
      </c>
      <c r="AI15" s="87"/>
      <c r="AJ15" s="87"/>
      <c r="AK15" s="87"/>
      <c r="AU15" s="272" t="s">
        <v>67</v>
      </c>
      <c r="AV15" s="284" t="n">
        <v>41865.6412062494</v>
      </c>
      <c r="AW15" s="284" t="n">
        <v>58265.3092199043</v>
      </c>
      <c r="AX15" s="284" t="n">
        <v>50314.16782534</v>
      </c>
      <c r="AY15" s="284" t="n">
        <v>32020.6736730438</v>
      </c>
      <c r="AZ15" s="284" t="n">
        <v>76233.20086081</v>
      </c>
      <c r="BA15" s="284" t="n">
        <f aca="false">(AW15-AY15)</f>
        <v>26244.6355468605</v>
      </c>
      <c r="BB15" s="284" t="n">
        <f aca="false">(AX15-AZ15)</f>
        <v>-25919.03303547</v>
      </c>
      <c r="BC15" s="305" t="n">
        <f aca="false">(AW15+AX15+AY15+AZ15)/(AW15+AY15+AV15)</f>
        <v>1.64079218138353</v>
      </c>
      <c r="BD15" s="123"/>
      <c r="BE15" s="123"/>
      <c r="BF15" s="123"/>
    </row>
    <row r="16" customFormat="false" ht="12.75" hidden="false" customHeight="false" outlineLevel="0" collapsed="false">
      <c r="Y16" s="272" t="s">
        <v>68</v>
      </c>
      <c r="Z16" s="284" t="n">
        <v>26179.1699759366</v>
      </c>
      <c r="AA16" s="284" t="n">
        <v>27658.5703332414</v>
      </c>
      <c r="AB16" s="284" t="n">
        <v>25644.8065535496</v>
      </c>
      <c r="AC16" s="284" t="n">
        <v>31707.1707379198</v>
      </c>
      <c r="AD16" s="284" t="n">
        <v>20032.2869578096</v>
      </c>
      <c r="AE16" s="284" t="n">
        <v>20259.6352175183</v>
      </c>
      <c r="AF16" s="287" t="n">
        <v>-0.0565105906208876</v>
      </c>
      <c r="AG16" s="287" t="n">
        <v>-0.236397345080814</v>
      </c>
      <c r="AH16" s="287" t="n">
        <v>-0.0113490916033488</v>
      </c>
      <c r="AI16" s="87"/>
      <c r="AJ16" s="87"/>
      <c r="AK16" s="87"/>
      <c r="AU16" s="272" t="s">
        <v>68</v>
      </c>
      <c r="AV16" s="284" t="n">
        <v>19282.978347876</v>
      </c>
      <c r="AW16" s="284" t="n">
        <v>26531.2573374113</v>
      </c>
      <c r="AX16" s="284" t="n">
        <v>19361.84659839</v>
      </c>
      <c r="AY16" s="284" t="n">
        <v>30796.887681809</v>
      </c>
      <c r="AZ16" s="284" t="n">
        <v>22966.69103638</v>
      </c>
      <c r="BA16" s="284" t="n">
        <f aca="false">(AW16-AY16)</f>
        <v>-4265.63034439772</v>
      </c>
      <c r="BB16" s="284" t="n">
        <f aca="false">(AX16-AZ16)</f>
        <v>-3604.84443799</v>
      </c>
      <c r="BC16" s="305" t="n">
        <f aca="false">(AW16+AX16+AY16+AZ16)/(AW16+AY16+AV16)</f>
        <v>1.30081218332313</v>
      </c>
      <c r="BD16" s="123"/>
      <c r="BE16" s="123"/>
      <c r="BF16" s="123"/>
    </row>
    <row r="17" customFormat="false" ht="12.75" hidden="false" customHeight="false" outlineLevel="0" collapsed="false">
      <c r="Y17" s="272" t="s">
        <v>69</v>
      </c>
      <c r="Z17" s="284" t="n">
        <v>3365.13004937818</v>
      </c>
      <c r="AA17" s="284" t="n">
        <v>3398.51169927712</v>
      </c>
      <c r="AB17" s="284" t="n">
        <v>7218.84686889915</v>
      </c>
      <c r="AC17" s="284" t="n">
        <v>8406.78776847676</v>
      </c>
      <c r="AD17" s="284" t="n">
        <v>2137.61277827226</v>
      </c>
      <c r="AE17" s="284" t="n">
        <v>3099.26401913914</v>
      </c>
      <c r="AF17" s="287" t="n">
        <v>-0.00991986919052522</v>
      </c>
      <c r="AG17" s="287" t="n">
        <v>-0.164561033244188</v>
      </c>
      <c r="AH17" s="287" t="n">
        <v>-0.449871581346056</v>
      </c>
      <c r="AI17" s="87"/>
      <c r="AJ17" s="87"/>
      <c r="AK17" s="87"/>
      <c r="AU17" s="272" t="s">
        <v>69</v>
      </c>
      <c r="AV17" s="284" t="n">
        <v>2653.94675078642</v>
      </c>
      <c r="AW17" s="284" t="n">
        <v>3469.82913215808</v>
      </c>
      <c r="AX17" s="284" t="n">
        <v>1235.01819119</v>
      </c>
      <c r="AY17" s="284" t="n">
        <v>8553.8053291884</v>
      </c>
      <c r="AZ17" s="284" t="n">
        <v>1375.36626603</v>
      </c>
      <c r="BA17" s="284" t="n">
        <f aca="false">(AW17-AY17)</f>
        <v>-5083.97619703032</v>
      </c>
      <c r="BB17" s="284" t="n">
        <f aca="false">(AX17-AZ17)</f>
        <v>-140.34807484</v>
      </c>
      <c r="BC17" s="305" t="n">
        <f aca="false">(AW17+AX17+AY17+AZ17)/(AW17+AY17+AV17)</f>
        <v>0.997032052288669</v>
      </c>
      <c r="BD17" s="123"/>
      <c r="BE17" s="123"/>
      <c r="BF17" s="123"/>
    </row>
    <row r="18" customFormat="false" ht="12.75" hidden="false" customHeight="false" outlineLevel="0" collapsed="false">
      <c r="Y18" s="272" t="s">
        <v>70</v>
      </c>
      <c r="Z18" s="284" t="n">
        <v>16486.8923700425</v>
      </c>
      <c r="AA18" s="284" t="n">
        <v>18752.7964244337</v>
      </c>
      <c r="AB18" s="284" t="n">
        <v>13086.103297847</v>
      </c>
      <c r="AC18" s="284" t="n">
        <v>10880.2388414524</v>
      </c>
      <c r="AD18" s="284" t="n">
        <v>10532.881215355</v>
      </c>
      <c r="AE18" s="284" t="n">
        <v>9877.11836456615</v>
      </c>
      <c r="AF18" s="287" t="n">
        <v>-0.137436698410697</v>
      </c>
      <c r="AG18" s="287" t="n">
        <v>0.16856541677747</v>
      </c>
      <c r="AH18" s="287" t="n">
        <v>0.0622586391492656</v>
      </c>
      <c r="AI18" s="87"/>
      <c r="AJ18" s="87"/>
      <c r="AK18" s="87"/>
      <c r="AU18" s="272" t="s">
        <v>70</v>
      </c>
      <c r="AV18" s="284" t="n">
        <v>9621.14307363284</v>
      </c>
      <c r="AW18" s="284" t="n">
        <v>18613.737272571</v>
      </c>
      <c r="AX18" s="284" t="n">
        <v>15613.99839891</v>
      </c>
      <c r="AY18" s="284" t="n">
        <v>10920.9312152489</v>
      </c>
      <c r="AZ18" s="284" t="n">
        <v>15461.93658027</v>
      </c>
      <c r="BA18" s="284" t="n">
        <f aca="false">(AW18-AY18)</f>
        <v>7692.80605732206</v>
      </c>
      <c r="BB18" s="284" t="n">
        <f aca="false">(AX18-AZ18)</f>
        <v>152.061818640004</v>
      </c>
      <c r="BC18" s="305" t="n">
        <f aca="false">(AW18+AX18+AY18+AZ18)/(AW18+AY18+AV18)</f>
        <v>1.54793378172931</v>
      </c>
      <c r="BD18" s="123"/>
      <c r="BE18" s="123"/>
      <c r="BF18" s="123"/>
    </row>
    <row r="19" customFormat="false" ht="12.75" hidden="false" customHeight="false" outlineLevel="0" collapsed="false">
      <c r="Y19" s="272" t="s">
        <v>102</v>
      </c>
      <c r="Z19" s="284" t="n">
        <v>23100.8863154487</v>
      </c>
      <c r="AA19" s="284" t="n">
        <v>26632.4508308494</v>
      </c>
      <c r="AB19" s="284" t="n">
        <v>35365.5650311398</v>
      </c>
      <c r="AC19" s="284" t="n">
        <v>36784.1506429831</v>
      </c>
      <c r="AD19" s="284" t="n">
        <v>14254.2373446256</v>
      </c>
      <c r="AE19" s="284" t="n">
        <v>16895.1688927863</v>
      </c>
      <c r="AF19" s="287" t="n">
        <v>-0.152875715120893</v>
      </c>
      <c r="AG19" s="287" t="n">
        <v>-0.040112058455568</v>
      </c>
      <c r="AH19" s="287" t="n">
        <v>-0.185273437246115</v>
      </c>
      <c r="AI19" s="87"/>
      <c r="AJ19" s="87"/>
      <c r="AK19" s="87"/>
      <c r="AU19" s="272" t="s">
        <v>71</v>
      </c>
      <c r="AV19" s="284" t="n">
        <v>15755.2581212634</v>
      </c>
      <c r="AW19" s="284" t="n">
        <v>25503.497652016</v>
      </c>
      <c r="AX19" s="284" t="n">
        <v>21564.40984777</v>
      </c>
      <c r="AY19" s="284" t="n">
        <v>35160.8589591988</v>
      </c>
      <c r="AZ19" s="284" t="n">
        <v>61328.88086138</v>
      </c>
      <c r="BA19" s="284" t="n">
        <f aca="false">(AW19-AY19)</f>
        <v>-9657.36130718275</v>
      </c>
      <c r="BB19" s="284" t="n">
        <f aca="false">(AX19-AZ19)</f>
        <v>-39764.47101361</v>
      </c>
      <c r="BC19" s="305" t="n">
        <f aca="false">(AW19+AX19+AY19+AZ19)/(AW19+AY19+AV19)</f>
        <v>1.87854450487504</v>
      </c>
      <c r="BD19" s="123"/>
      <c r="BE19" s="123"/>
      <c r="BF19" s="123"/>
    </row>
    <row r="20" customFormat="false" ht="12.75" hidden="false" customHeight="false" outlineLevel="0" collapsed="false">
      <c r="Y20" s="272" t="s">
        <v>72</v>
      </c>
      <c r="Z20" s="284" t="n">
        <v>9892.42815077743</v>
      </c>
      <c r="AA20" s="284" t="n">
        <v>11336.3115226698</v>
      </c>
      <c r="AB20" s="284" t="n">
        <v>9572.00770603231</v>
      </c>
      <c r="AC20" s="284" t="n">
        <v>11472.7588284694</v>
      </c>
      <c r="AD20" s="284" t="n">
        <v>4000.24066877667</v>
      </c>
      <c r="AE20" s="284" t="n">
        <v>4749.75618692731</v>
      </c>
      <c r="AF20" s="287" t="n">
        <v>-0.145958439109707</v>
      </c>
      <c r="AG20" s="287" t="n">
        <v>-0.198573923132054</v>
      </c>
      <c r="AH20" s="287" t="n">
        <v>-0.18736760615452</v>
      </c>
      <c r="AI20" s="87"/>
      <c r="AJ20" s="87"/>
      <c r="AK20" s="87"/>
      <c r="AU20" s="272" t="s">
        <v>103</v>
      </c>
      <c r="AV20" s="284" t="n">
        <v>4320.56261330445</v>
      </c>
      <c r="AW20" s="284" t="n">
        <v>10906.3265517953</v>
      </c>
      <c r="AX20" s="284" t="n">
        <v>4570.36324198</v>
      </c>
      <c r="AY20" s="284" t="n">
        <v>11245.1657114594</v>
      </c>
      <c r="AZ20" s="284" t="n">
        <v>10400.60075615</v>
      </c>
      <c r="BA20" s="284" t="n">
        <f aca="false">(AW20-AY20)</f>
        <v>-338.839159664081</v>
      </c>
      <c r="BB20" s="284" t="n">
        <f aca="false">(AX20-AZ20)</f>
        <v>-5830.23751417</v>
      </c>
      <c r="BC20" s="305" t="n">
        <f aca="false">(AW20+AX20+AY20+AZ20)/(AW20+AY20+AV20)</f>
        <v>1.40232620529419</v>
      </c>
      <c r="BD20" s="123"/>
      <c r="BE20" s="123"/>
      <c r="BF20" s="123"/>
    </row>
    <row r="21" customFormat="false" ht="12.75" hidden="false" customHeight="false" outlineLevel="0" collapsed="false">
      <c r="Y21" s="272" t="s">
        <v>73</v>
      </c>
      <c r="Z21" s="284" t="n">
        <v>10250.6749925016</v>
      </c>
      <c r="AA21" s="284" t="n">
        <v>10573.8813680387</v>
      </c>
      <c r="AB21" s="284" t="n">
        <v>8236.49906909107</v>
      </c>
      <c r="AC21" s="284" t="n">
        <v>9314.96315217517</v>
      </c>
      <c r="AD21" s="284" t="n">
        <v>4005.63595538309</v>
      </c>
      <c r="AE21" s="284" t="n">
        <v>3652.85164701395</v>
      </c>
      <c r="AF21" s="287" t="n">
        <v>-0.0315302529612461</v>
      </c>
      <c r="AG21" s="287" t="n">
        <v>-0.130937194800547</v>
      </c>
      <c r="AH21" s="287" t="n">
        <v>0.0880719846482911</v>
      </c>
      <c r="AI21" s="87"/>
      <c r="AJ21" s="87"/>
      <c r="AK21" s="87"/>
      <c r="AU21" s="272" t="s">
        <v>73</v>
      </c>
      <c r="AV21" s="284" t="n">
        <v>3642.3679370479</v>
      </c>
      <c r="AW21" s="284" t="n">
        <v>11007.8567457566</v>
      </c>
      <c r="AX21" s="284" t="n">
        <v>6382.06144021</v>
      </c>
      <c r="AY21" s="284" t="n">
        <v>9760.30139370893</v>
      </c>
      <c r="AZ21" s="284" t="n">
        <v>4959.58109376</v>
      </c>
      <c r="BA21" s="284" t="n">
        <f aca="false">(AW21-AY21)</f>
        <v>1247.55535204766</v>
      </c>
      <c r="BB21" s="284" t="n">
        <f aca="false">(AX21-AZ21)</f>
        <v>1422.48034645</v>
      </c>
      <c r="BC21" s="305" t="n">
        <f aca="false">(AW21+AX21+AY21+AZ21)/(AW21+AY21+AV21)</f>
        <v>1.31540797493627</v>
      </c>
      <c r="BD21" s="123"/>
      <c r="BE21" s="123"/>
      <c r="BF21" s="123"/>
    </row>
    <row r="22" customFormat="false" ht="12.75" hidden="false" customHeight="false" outlineLevel="0" collapsed="false">
      <c r="Y22" s="272" t="s">
        <v>75</v>
      </c>
      <c r="Z22" s="284" t="n">
        <v>25625.7978158522</v>
      </c>
      <c r="AA22" s="284" t="n">
        <v>29171.1201401883</v>
      </c>
      <c r="AB22" s="284" t="n">
        <v>20594.9657222579</v>
      </c>
      <c r="AC22" s="284" t="n">
        <v>19913.7878149302</v>
      </c>
      <c r="AD22" s="284" t="n">
        <v>13222.6977719966</v>
      </c>
      <c r="AE22" s="284" t="n">
        <v>12080.2637721713</v>
      </c>
      <c r="AF22" s="287" t="n">
        <v>-0.138349734506331</v>
      </c>
      <c r="AG22" s="287" t="n">
        <v>0.0330749716466667</v>
      </c>
      <c r="AH22" s="287" t="n">
        <v>0.0863994639766182</v>
      </c>
      <c r="AI22" s="87"/>
      <c r="AJ22" s="87"/>
      <c r="AK22" s="87"/>
      <c r="AU22" s="272" t="s">
        <v>75</v>
      </c>
      <c r="AV22" s="284" t="n">
        <v>11749.7900135258</v>
      </c>
      <c r="AW22" s="284" t="n">
        <v>28905.5802587693</v>
      </c>
      <c r="AX22" s="284" t="n">
        <v>19888.35535036</v>
      </c>
      <c r="AY22" s="284" t="n">
        <v>19311.6789869503</v>
      </c>
      <c r="AZ22" s="284" t="n">
        <v>20844.63635267</v>
      </c>
      <c r="BA22" s="284" t="n">
        <f aca="false">(AW22-AY22)</f>
        <v>9593.90127181902</v>
      </c>
      <c r="BB22" s="284" t="n">
        <f aca="false">(AX22-AZ22)</f>
        <v>-956.281002309988</v>
      </c>
      <c r="BC22" s="305" t="n">
        <f aca="false">(AW22+AX22+AY22+AZ22)/(AW22+AY22+AV22)</f>
        <v>1.4833187900276</v>
      </c>
      <c r="BD22" s="123"/>
      <c r="BE22" s="123"/>
      <c r="BF22" s="123"/>
    </row>
    <row r="23" customFormat="false" ht="12.75" hidden="false" customHeight="false" outlineLevel="0" collapsed="false">
      <c r="Y23" s="272" t="s">
        <v>104</v>
      </c>
      <c r="Z23" s="284" t="n">
        <v>3471.81966850588</v>
      </c>
      <c r="AA23" s="284" t="n">
        <v>3672.02258202195</v>
      </c>
      <c r="AB23" s="284" t="n">
        <v>4830.22818876025</v>
      </c>
      <c r="AC23" s="284" t="n">
        <v>5803.6566834566</v>
      </c>
      <c r="AD23" s="284" t="n">
        <v>934.219578464628</v>
      </c>
      <c r="AE23" s="284" t="n">
        <v>1091.57404474999</v>
      </c>
      <c r="AF23" s="287" t="n">
        <v>-0.057665124525959</v>
      </c>
      <c r="AG23" s="287" t="n">
        <v>-0.20152846959932</v>
      </c>
      <c r="AH23" s="287" t="n">
        <v>-0.168434134664539</v>
      </c>
      <c r="AI23" s="87"/>
      <c r="AJ23" s="87"/>
      <c r="AK23" s="87"/>
      <c r="AU23" s="272" t="s">
        <v>104</v>
      </c>
      <c r="AV23" s="284" t="n">
        <v>1013.1937246184</v>
      </c>
      <c r="AW23" s="284" t="n">
        <v>3602.08662815372</v>
      </c>
      <c r="AX23" s="284" t="n">
        <v>1259.48001457</v>
      </c>
      <c r="AY23" s="284" t="n">
        <v>5648.77337083819</v>
      </c>
      <c r="AZ23" s="284" t="n">
        <v>920.94973741</v>
      </c>
      <c r="BA23" s="284" t="n">
        <f aca="false">(AW23-AY23)</f>
        <v>-2046.68674268446</v>
      </c>
      <c r="BB23" s="284" t="n">
        <f aca="false">(AX23-AZ23)</f>
        <v>338.53027716</v>
      </c>
      <c r="BC23" s="305" t="n">
        <f aca="false">(AW23+AX23+AY23+AZ23)/(AW23+AY23+AV23)</f>
        <v>1.1137207636274</v>
      </c>
      <c r="BD23" s="123"/>
      <c r="BE23" s="123"/>
      <c r="BF23" s="123"/>
    </row>
    <row r="24" customFormat="false" ht="12.75" hidden="false" customHeight="false" outlineLevel="0" collapsed="false">
      <c r="AU24" s="293"/>
      <c r="AV24" s="284"/>
      <c r="AW24" s="284"/>
      <c r="AX24" s="284"/>
      <c r="AY24" s="284"/>
      <c r="AZ24" s="284"/>
      <c r="BA24" s="284"/>
      <c r="BB24" s="284"/>
      <c r="BC24" s="284"/>
      <c r="BD24" s="126"/>
      <c r="BE24" s="126"/>
      <c r="BF24" s="126"/>
    </row>
    <row r="25" customFormat="false" ht="12.75" hidden="false" customHeight="false" outlineLevel="0" collapsed="false">
      <c r="AU25" s="272" t="s">
        <v>77</v>
      </c>
      <c r="AV25" s="284" t="n">
        <f aca="false">SUM(AV7:AV24)</f>
        <v>166161.980618351</v>
      </c>
      <c r="AW25" s="284" t="n">
        <f aca="false">SUM(AW7:AW24)</f>
        <v>288196.545701138</v>
      </c>
      <c r="AX25" s="284" t="n">
        <f aca="false">SUM(AX7:AX24)</f>
        <v>187565.49850493</v>
      </c>
      <c r="AY25" s="284" t="n">
        <f aca="false">SUM(AY7:AY24)</f>
        <v>288196.545701138</v>
      </c>
      <c r="AZ25" s="284" t="n">
        <f aca="false">SUM(AZ7:AZ24)</f>
        <v>280088.68130252</v>
      </c>
      <c r="BA25" s="284" t="n">
        <f aca="false">SUM(BA7:BA24)</f>
        <v>0</v>
      </c>
      <c r="BB25" s="284" t="n">
        <f aca="false">SUM(BB7:BB24)</f>
        <v>-92523.18279759</v>
      </c>
      <c r="BC25" s="284"/>
      <c r="BD25" s="126"/>
      <c r="BE25" s="126"/>
      <c r="BF25" s="126"/>
    </row>
    <row r="26" customFormat="false" ht="12.75" hidden="false" customHeight="true" outlineLevel="0" collapsed="false">
      <c r="AU26" s="307" t="s">
        <v>308</v>
      </c>
      <c r="AV26" s="307"/>
      <c r="AW26" s="307"/>
      <c r="AX26" s="307"/>
      <c r="AY26" s="307"/>
      <c r="AZ26" s="307"/>
      <c r="BA26" s="307"/>
      <c r="BB26" s="307"/>
      <c r="BC26" s="307"/>
      <c r="BD26" s="128"/>
      <c r="BE26" s="128"/>
      <c r="BF26" s="128"/>
    </row>
    <row r="27" customFormat="false" ht="12.75" hidden="false" customHeight="false" outlineLevel="0" collapsed="false">
      <c r="AU27" s="307"/>
      <c r="AV27" s="307"/>
      <c r="AW27" s="307"/>
      <c r="AX27" s="307"/>
      <c r="AY27" s="307"/>
      <c r="AZ27" s="307"/>
      <c r="BA27" s="307"/>
      <c r="BB27" s="307"/>
      <c r="BC27" s="307"/>
      <c r="BD27" s="128"/>
      <c r="BE27" s="128"/>
      <c r="BF27" s="128"/>
    </row>
    <row r="30" customFormat="false" ht="12.75" hidden="false" customHeight="false" outlineLevel="0" collapsed="false">
      <c r="R30" s="22" t="s">
        <v>78</v>
      </c>
      <c r="AM30" s="22" t="s">
        <v>106</v>
      </c>
      <c r="AU30" s="22" t="s">
        <v>107</v>
      </c>
      <c r="BH30" s="22" t="s">
        <v>81</v>
      </c>
    </row>
    <row r="31" customFormat="false" ht="12.75" hidden="false" customHeight="false" outlineLevel="0" collapsed="false">
      <c r="R31" s="22" t="s">
        <v>95</v>
      </c>
      <c r="BH31" s="22" t="s">
        <v>95</v>
      </c>
    </row>
    <row r="32" customFormat="false" ht="12.75" hidden="false" customHeight="true" outlineLevel="0" collapsed="false">
      <c r="AU32" s="260" t="n">
        <v>2008</v>
      </c>
      <c r="AV32" s="299" t="s">
        <v>43</v>
      </c>
      <c r="AW32" s="281" t="s">
        <v>44</v>
      </c>
      <c r="AX32" s="281" t="n">
        <v>0</v>
      </c>
      <c r="AY32" s="281" t="s">
        <v>45</v>
      </c>
      <c r="AZ32" s="281" t="n">
        <v>0</v>
      </c>
      <c r="BA32" s="281" t="s">
        <v>46</v>
      </c>
      <c r="BB32" s="281" t="n">
        <v>0</v>
      </c>
      <c r="BC32" s="299" t="s">
        <v>47</v>
      </c>
      <c r="BD32" s="119"/>
      <c r="BE32" s="119"/>
      <c r="BF32" s="119"/>
    </row>
    <row r="33" customFormat="false" ht="12.75" hidden="false" customHeight="false" outlineLevel="0" collapsed="false">
      <c r="AU33" s="260" t="n">
        <v>0</v>
      </c>
      <c r="AV33" s="299" t="n">
        <v>0</v>
      </c>
      <c r="AW33" s="301" t="s">
        <v>100</v>
      </c>
      <c r="AX33" s="302" t="s">
        <v>307</v>
      </c>
      <c r="AY33" s="301" t="s">
        <v>100</v>
      </c>
      <c r="AZ33" s="302" t="s">
        <v>101</v>
      </c>
      <c r="BA33" s="301" t="s">
        <v>100</v>
      </c>
      <c r="BB33" s="302" t="s">
        <v>307</v>
      </c>
      <c r="BC33" s="299" t="n">
        <v>0</v>
      </c>
      <c r="BD33" s="121"/>
      <c r="BE33" s="121"/>
      <c r="BF33" s="121"/>
    </row>
    <row r="34" customFormat="false" ht="12.75" hidden="false" customHeight="false" outlineLevel="0" collapsed="false">
      <c r="AU34" s="272" t="s">
        <v>39</v>
      </c>
      <c r="AV34" s="284" t="n">
        <v>20787.2785605487</v>
      </c>
      <c r="AW34" s="284" t="n">
        <v>30643.8014994203</v>
      </c>
      <c r="AX34" s="284" t="n">
        <v>16810.43096208</v>
      </c>
      <c r="AY34" s="284" t="n">
        <v>25796.1307658055</v>
      </c>
      <c r="AZ34" s="284" t="n">
        <v>27234.57950428</v>
      </c>
      <c r="BA34" s="284" t="n">
        <f aca="false">(AW34-AY34)</f>
        <v>4847.67073361483</v>
      </c>
      <c r="BB34" s="284" t="n">
        <f aca="false">(AX34-AZ34)</f>
        <v>-10424.1485422</v>
      </c>
      <c r="BC34" s="305" t="n">
        <f aca="false">(AW34+AX34+AY34+AZ34)/(AV34+AW34+AY34)</f>
        <v>1.30115980697893</v>
      </c>
      <c r="BD34" s="123"/>
      <c r="BE34" s="123"/>
      <c r="BF34" s="123"/>
    </row>
    <row r="35" customFormat="false" ht="12.75" hidden="false" customHeight="false" outlineLevel="0" collapsed="false">
      <c r="AU35" s="272" t="s">
        <v>59</v>
      </c>
      <c r="AV35" s="284" t="n">
        <v>6100.77583434032</v>
      </c>
      <c r="AW35" s="284" t="n">
        <v>15775.6294194039</v>
      </c>
      <c r="AX35" s="284" t="n">
        <v>8480.77623242</v>
      </c>
      <c r="AY35" s="284" t="n">
        <v>19626.5768239803</v>
      </c>
      <c r="AZ35" s="284" t="n">
        <v>8010.51812402</v>
      </c>
      <c r="BA35" s="284" t="n">
        <f aca="false">(AW35-AY35)</f>
        <v>-3850.9474045764</v>
      </c>
      <c r="BB35" s="284" t="n">
        <f aca="false">(AX35-AZ35)</f>
        <v>470.258108399999</v>
      </c>
      <c r="BC35" s="305" t="n">
        <f aca="false">(AW35+AX35+AY35+AZ35)/(AV35+AW35+AY35)</f>
        <v>1.25035595039029</v>
      </c>
      <c r="BD35" s="123"/>
      <c r="BE35" s="123"/>
      <c r="BF35" s="123"/>
    </row>
    <row r="36" customFormat="false" ht="12.75" hidden="false" customHeight="false" outlineLevel="0" collapsed="false">
      <c r="AU36" s="272" t="s">
        <v>60</v>
      </c>
      <c r="AV36" s="284" t="n">
        <v>3395.16820560851</v>
      </c>
      <c r="AW36" s="284" t="n">
        <v>8469.13901392118</v>
      </c>
      <c r="AX36" s="284" t="n">
        <v>3187.13970027</v>
      </c>
      <c r="AY36" s="284" t="n">
        <v>8930.05292748098</v>
      </c>
      <c r="AZ36" s="284" t="n">
        <v>4786.59880368</v>
      </c>
      <c r="BA36" s="284" t="n">
        <f aca="false">(AW36-AY36)</f>
        <v>-460.913913559798</v>
      </c>
      <c r="BB36" s="284" t="n">
        <f aca="false">(AX36-AZ36)</f>
        <v>-1599.45910341</v>
      </c>
      <c r="BC36" s="305" t="n">
        <f aca="false">(AW36+AX36+AY36+AZ36)/(AW36+AY36+AV36)</f>
        <v>1.22018327402104</v>
      </c>
      <c r="BD36" s="123"/>
      <c r="BE36" s="123"/>
      <c r="BF36" s="123"/>
    </row>
    <row r="37" customFormat="false" ht="12.75" hidden="false" customHeight="false" outlineLevel="0" collapsed="false">
      <c r="AU37" s="272" t="s">
        <v>61</v>
      </c>
      <c r="AV37" s="284" t="n">
        <v>1842.80364718874</v>
      </c>
      <c r="AW37" s="284" t="n">
        <v>1067.04861133719</v>
      </c>
      <c r="AX37" s="284" t="n">
        <v>1506.48635624</v>
      </c>
      <c r="AY37" s="284" t="n">
        <v>7109.09352535692</v>
      </c>
      <c r="AZ37" s="284" t="n">
        <v>1863.32477208</v>
      </c>
      <c r="BA37" s="284" t="n">
        <f aca="false">(AW37-AY37)</f>
        <v>-6042.04491401973</v>
      </c>
      <c r="BB37" s="284" t="n">
        <f aca="false">(AX37-AZ37)</f>
        <v>-356.83841584</v>
      </c>
      <c r="BC37" s="305" t="n">
        <f aca="false">(AW37+AX37+AY37+AZ37)/(AW37+AY37+AV37)</f>
        <v>1.15241199164764</v>
      </c>
      <c r="BD37" s="123"/>
      <c r="BE37" s="123"/>
      <c r="BF37" s="123"/>
    </row>
    <row r="38" customFormat="false" ht="12.75" hidden="false" customHeight="false" outlineLevel="0" collapsed="false">
      <c r="AU38" s="272" t="s">
        <v>63</v>
      </c>
      <c r="AV38" s="284" t="n">
        <v>3656.01406418543</v>
      </c>
      <c r="AW38" s="284" t="n">
        <v>2130.13225723768</v>
      </c>
      <c r="AX38" s="284" t="n">
        <v>2275.79850336</v>
      </c>
      <c r="AY38" s="284" t="n">
        <v>10579.9017645386</v>
      </c>
      <c r="AZ38" s="284" t="n">
        <v>5506.6479305</v>
      </c>
      <c r="BA38" s="284" t="n">
        <f aca="false">(AW38-AY38)</f>
        <v>-8449.76950730089</v>
      </c>
      <c r="BB38" s="284" t="n">
        <f aca="false">(AX38-AZ38)</f>
        <v>-3230.84942714</v>
      </c>
      <c r="BC38" s="305" t="n">
        <f aca="false">(AW38+AX38+AY38+AZ38)/(AW38+AY38+AV38)</f>
        <v>1.25213370680574</v>
      </c>
      <c r="BD38" s="123"/>
      <c r="BE38" s="123"/>
      <c r="BF38" s="123"/>
    </row>
    <row r="39" customFormat="false" ht="12.75" hidden="false" customHeight="false" outlineLevel="0" collapsed="false">
      <c r="AU39" s="272" t="s">
        <v>64</v>
      </c>
      <c r="AV39" s="284" t="n">
        <v>1878.70864607685</v>
      </c>
      <c r="AW39" s="284" t="n">
        <v>5069.14477700318</v>
      </c>
      <c r="AX39" s="284" t="n">
        <v>2410.85982488</v>
      </c>
      <c r="AY39" s="284" t="n">
        <v>5994.93462922408</v>
      </c>
      <c r="AZ39" s="284" t="n">
        <v>2632.20391416</v>
      </c>
      <c r="BA39" s="284" t="n">
        <f aca="false">(AW39-AY39)</f>
        <v>-925.7898522209</v>
      </c>
      <c r="BB39" s="284" t="n">
        <f aca="false">(AX39-AZ39)</f>
        <v>-221.34408928</v>
      </c>
      <c r="BC39" s="305" t="n">
        <f aca="false">(AW39+AX39+AY39+AZ39)/(AW39+AY39+AV39)</f>
        <v>1.24448790169285</v>
      </c>
      <c r="BD39" s="123"/>
      <c r="BE39" s="123"/>
      <c r="BF39" s="123"/>
    </row>
    <row r="40" customFormat="false" ht="12.75" hidden="false" customHeight="false" outlineLevel="0" collapsed="false">
      <c r="AU40" s="272" t="s">
        <v>65</v>
      </c>
      <c r="AV40" s="284" t="n">
        <v>13104.2949078604</v>
      </c>
      <c r="AW40" s="284" t="n">
        <v>19352.2616859577</v>
      </c>
      <c r="AX40" s="284" t="n">
        <v>9599.85802233</v>
      </c>
      <c r="AY40" s="284" t="n">
        <v>25183.3404678492</v>
      </c>
      <c r="AZ40" s="284" t="n">
        <v>8884.31833224</v>
      </c>
      <c r="BA40" s="284" t="n">
        <f aca="false">(AW40-AY40)</f>
        <v>-5831.07878189155</v>
      </c>
      <c r="BB40" s="284" t="n">
        <f aca="false">(AX40-AZ40)</f>
        <v>715.539690089996</v>
      </c>
      <c r="BC40" s="305" t="n">
        <f aca="false">(AW40+AX40+AY40+AZ40)/(AW40+AY40+AV40)</f>
        <v>1.09333606964901</v>
      </c>
      <c r="BD40" s="123"/>
      <c r="BE40" s="123"/>
      <c r="BF40" s="123"/>
    </row>
    <row r="41" customFormat="false" ht="12.75" hidden="false" customHeight="false" outlineLevel="0" collapsed="false">
      <c r="AU41" s="272" t="s">
        <v>108</v>
      </c>
      <c r="AV41" s="284" t="n">
        <v>5492.05496423705</v>
      </c>
      <c r="AW41" s="284" t="n">
        <v>18883.9076383211</v>
      </c>
      <c r="AX41" s="284" t="n">
        <v>3104.44799463</v>
      </c>
      <c r="AY41" s="284" t="n">
        <v>21557.4384754565</v>
      </c>
      <c r="AZ41" s="284" t="n">
        <v>6678.6463767</v>
      </c>
      <c r="BA41" s="284" t="n">
        <f aca="false">(AW41-AY41)</f>
        <v>-2673.53083713541</v>
      </c>
      <c r="BB41" s="284" t="n">
        <f aca="false">(AX41-AZ41)</f>
        <v>-3574.19838207</v>
      </c>
      <c r="BC41" s="305" t="n">
        <f aca="false">(AW41+AX41+AY41+AZ41)/(AW41+AY41+AV41)</f>
        <v>1.09341871723814</v>
      </c>
      <c r="BD41" s="123"/>
      <c r="BE41" s="123"/>
      <c r="BF41" s="123"/>
    </row>
    <row r="42" customFormat="false" ht="12.75" hidden="false" customHeight="false" outlineLevel="0" collapsed="false">
      <c r="AU42" s="272" t="s">
        <v>67</v>
      </c>
      <c r="AV42" s="284" t="n">
        <v>41865.6412062494</v>
      </c>
      <c r="AW42" s="284" t="n">
        <v>58265.3092199043</v>
      </c>
      <c r="AX42" s="284" t="n">
        <v>50314.16782534</v>
      </c>
      <c r="AY42" s="284" t="n">
        <v>32020.6736730438</v>
      </c>
      <c r="AZ42" s="284" t="n">
        <v>76233.20086081</v>
      </c>
      <c r="BA42" s="284" t="n">
        <f aca="false">(AW42-AY42)</f>
        <v>26244.6355468605</v>
      </c>
      <c r="BB42" s="284" t="n">
        <f aca="false">(AX42-AZ42)</f>
        <v>-25919.03303547</v>
      </c>
      <c r="BC42" s="305" t="n">
        <f aca="false">(AW42+AX42+AY42+AZ42)/(AW42+AY42+AV42)</f>
        <v>1.64079218138353</v>
      </c>
      <c r="BD42" s="123"/>
      <c r="BE42" s="123"/>
      <c r="BF42" s="123"/>
    </row>
    <row r="43" customFormat="false" ht="12.75" hidden="false" customHeight="false" outlineLevel="0" collapsed="false">
      <c r="AU43" s="272" t="s">
        <v>68</v>
      </c>
      <c r="AV43" s="284" t="n">
        <v>19282.978347876</v>
      </c>
      <c r="AW43" s="284" t="n">
        <v>26531.2573374113</v>
      </c>
      <c r="AX43" s="284" t="n">
        <v>19361.84659839</v>
      </c>
      <c r="AY43" s="284" t="n">
        <v>30796.887681809</v>
      </c>
      <c r="AZ43" s="284" t="n">
        <v>22966.69103638</v>
      </c>
      <c r="BA43" s="284" t="n">
        <f aca="false">(AW43-AY43)</f>
        <v>-4265.63034439772</v>
      </c>
      <c r="BB43" s="284" t="n">
        <f aca="false">(AX43-AZ43)</f>
        <v>-3604.84443799</v>
      </c>
      <c r="BC43" s="305" t="n">
        <f aca="false">(AW43+AX43+AY43+AZ43)/(AW43+AY43+AV43)</f>
        <v>1.30081218332313</v>
      </c>
      <c r="BD43" s="123"/>
      <c r="BE43" s="123"/>
      <c r="BF43" s="123"/>
    </row>
    <row r="44" customFormat="false" ht="12.75" hidden="false" customHeight="false" outlineLevel="0" collapsed="false">
      <c r="AU44" s="272" t="s">
        <v>69</v>
      </c>
      <c r="AV44" s="284" t="n">
        <v>2653.94675078642</v>
      </c>
      <c r="AW44" s="284" t="n">
        <v>3469.82913215808</v>
      </c>
      <c r="AX44" s="284" t="n">
        <v>1235.01819119</v>
      </c>
      <c r="AY44" s="284" t="n">
        <v>8553.8053291884</v>
      </c>
      <c r="AZ44" s="284" t="n">
        <v>1375.36626603</v>
      </c>
      <c r="BA44" s="284" t="n">
        <f aca="false">(AW44-AY44)</f>
        <v>-5083.97619703032</v>
      </c>
      <c r="BB44" s="284" t="n">
        <f aca="false">(AX44-AZ44)</f>
        <v>-140.34807484</v>
      </c>
      <c r="BC44" s="305" t="n">
        <f aca="false">(AW44+AX44+AY44+AZ44)/(AW44+AY44+AV44)</f>
        <v>0.997032052288669</v>
      </c>
      <c r="BD44" s="123"/>
      <c r="BE44" s="123"/>
      <c r="BF44" s="123"/>
    </row>
    <row r="45" customFormat="false" ht="12.75" hidden="false" customHeight="false" outlineLevel="0" collapsed="false">
      <c r="AU45" s="272" t="s">
        <v>70</v>
      </c>
      <c r="AV45" s="284" t="n">
        <v>9621.14307363284</v>
      </c>
      <c r="AW45" s="284" t="n">
        <v>18613.737272571</v>
      </c>
      <c r="AX45" s="284" t="n">
        <v>15613.99839891</v>
      </c>
      <c r="AY45" s="284" t="n">
        <v>10920.9312152489</v>
      </c>
      <c r="AZ45" s="284" t="n">
        <v>15461.93658027</v>
      </c>
      <c r="BA45" s="284" t="n">
        <f aca="false">(AW45-AY45)</f>
        <v>7692.80605732206</v>
      </c>
      <c r="BB45" s="284" t="n">
        <f aca="false">(AX45-AZ45)</f>
        <v>152.061818640004</v>
      </c>
      <c r="BC45" s="305" t="n">
        <f aca="false">(AW45+AX45+AY45+AZ45)/(AW45+AY45+AV45)</f>
        <v>1.54793378172931</v>
      </c>
      <c r="BD45" s="123"/>
      <c r="BE45" s="123"/>
      <c r="BF45" s="123"/>
    </row>
    <row r="46" customFormat="false" ht="12.75" hidden="false" customHeight="false" outlineLevel="0" collapsed="false">
      <c r="AU46" s="272" t="s">
        <v>71</v>
      </c>
      <c r="AV46" s="284" t="n">
        <v>15755.2581212634</v>
      </c>
      <c r="AW46" s="284" t="n">
        <v>25503.497652016</v>
      </c>
      <c r="AX46" s="284" t="n">
        <v>21564.40984777</v>
      </c>
      <c r="AY46" s="284" t="n">
        <v>35160.8589591988</v>
      </c>
      <c r="AZ46" s="284" t="n">
        <v>61328.88086138</v>
      </c>
      <c r="BA46" s="284" t="n">
        <f aca="false">(AW46-AY46)</f>
        <v>-9657.36130718275</v>
      </c>
      <c r="BB46" s="284" t="n">
        <f aca="false">(AX46-AZ46)</f>
        <v>-39764.47101361</v>
      </c>
      <c r="BC46" s="305" t="n">
        <f aca="false">(AW46+AX46+AY46+AZ46)/(AW46+AY46+AV46)</f>
        <v>1.87854450487504</v>
      </c>
      <c r="BD46" s="123"/>
      <c r="BE46" s="123"/>
      <c r="BF46" s="123"/>
    </row>
    <row r="47" customFormat="false" ht="12.75" hidden="false" customHeight="false" outlineLevel="0" collapsed="false">
      <c r="AU47" s="272" t="s">
        <v>103</v>
      </c>
      <c r="AV47" s="284" t="n">
        <v>4320.56261330445</v>
      </c>
      <c r="AW47" s="284" t="n">
        <v>10906.3265517953</v>
      </c>
      <c r="AX47" s="284" t="n">
        <v>4570.36324198</v>
      </c>
      <c r="AY47" s="284" t="n">
        <v>11245.1657114594</v>
      </c>
      <c r="AZ47" s="284" t="n">
        <v>10400.60075615</v>
      </c>
      <c r="BA47" s="284" t="n">
        <f aca="false">(AW47-AY47)</f>
        <v>-338.839159664081</v>
      </c>
      <c r="BB47" s="284" t="n">
        <f aca="false">(AX47-AZ47)</f>
        <v>-5830.23751417</v>
      </c>
      <c r="BC47" s="305" t="n">
        <f aca="false">(AW47+AX47+AY47+AZ47)/(AW47+AY47+AV47)</f>
        <v>1.40232620529419</v>
      </c>
      <c r="BD47" s="123"/>
      <c r="BE47" s="123"/>
      <c r="BF47" s="123"/>
    </row>
    <row r="48" customFormat="false" ht="12.75" hidden="false" customHeight="false" outlineLevel="0" collapsed="false">
      <c r="AU48" s="272" t="s">
        <v>73</v>
      </c>
      <c r="AV48" s="284" t="n">
        <v>3642.3679370479</v>
      </c>
      <c r="AW48" s="284" t="n">
        <v>11007.8567457566</v>
      </c>
      <c r="AX48" s="284" t="n">
        <v>6382.06144021</v>
      </c>
      <c r="AY48" s="284" t="n">
        <v>9760.30139370893</v>
      </c>
      <c r="AZ48" s="284" t="n">
        <v>4959.58109376</v>
      </c>
      <c r="BA48" s="284" t="n">
        <f aca="false">(AW48-AY48)</f>
        <v>1247.55535204766</v>
      </c>
      <c r="BB48" s="284" t="n">
        <f aca="false">(AX48-AZ48)</f>
        <v>1422.48034645</v>
      </c>
      <c r="BC48" s="305" t="n">
        <f aca="false">(AW48+AX48+AY48+AZ48)/(AW48+AY48+AV48)</f>
        <v>1.31540797493627</v>
      </c>
      <c r="BD48" s="123"/>
      <c r="BE48" s="123"/>
      <c r="BF48" s="123"/>
    </row>
    <row r="49" customFormat="false" ht="12.75" hidden="false" customHeight="false" outlineLevel="0" collapsed="false">
      <c r="AU49" s="272" t="s">
        <v>75</v>
      </c>
      <c r="AV49" s="284" t="n">
        <v>11749.7900135258</v>
      </c>
      <c r="AW49" s="284" t="n">
        <v>28905.5802587693</v>
      </c>
      <c r="AX49" s="284" t="n">
        <v>19888.35535036</v>
      </c>
      <c r="AY49" s="284" t="n">
        <v>19311.6789869503</v>
      </c>
      <c r="AZ49" s="284" t="n">
        <v>20844.63635267</v>
      </c>
      <c r="BA49" s="284" t="n">
        <f aca="false">(AW49-AY49)</f>
        <v>9593.90127181902</v>
      </c>
      <c r="BB49" s="284" t="n">
        <f aca="false">(AX49-AZ49)</f>
        <v>-956.281002309988</v>
      </c>
      <c r="BC49" s="305" t="n">
        <f aca="false">(AW49+AX49+AY49+AZ49)/(AW49+AY49+AV49)</f>
        <v>1.4833187900276</v>
      </c>
      <c r="BD49" s="123"/>
      <c r="BE49" s="123"/>
      <c r="BF49" s="123"/>
    </row>
    <row r="50" customFormat="false" ht="12.75" hidden="false" customHeight="false" outlineLevel="0" collapsed="false">
      <c r="AU50" s="272" t="s">
        <v>104</v>
      </c>
      <c r="AV50" s="284" t="n">
        <v>1013.1937246184</v>
      </c>
      <c r="AW50" s="284" t="n">
        <v>3602.08662815372</v>
      </c>
      <c r="AX50" s="284" t="n">
        <v>1259.48001457</v>
      </c>
      <c r="AY50" s="284" t="n">
        <v>5648.77337083819</v>
      </c>
      <c r="AZ50" s="284" t="n">
        <v>920.94973741</v>
      </c>
      <c r="BA50" s="284" t="n">
        <f aca="false">(AW50-AY50)</f>
        <v>-2046.68674268446</v>
      </c>
      <c r="BB50" s="284" t="n">
        <f aca="false">(AX50-AZ50)</f>
        <v>338.53027716</v>
      </c>
      <c r="BC50" s="305" t="n">
        <f aca="false">(AW50+AX50+AY50+AZ50)/(AW50+AY50+AV50)</f>
        <v>1.1137207636274</v>
      </c>
      <c r="BD50" s="123"/>
      <c r="BE50" s="123"/>
      <c r="BF50" s="123"/>
    </row>
    <row r="51" customFormat="false" ht="12.75" hidden="false" customHeight="false" outlineLevel="0" collapsed="false">
      <c r="AU51" s="293"/>
      <c r="AV51" s="284"/>
      <c r="AW51" s="284"/>
      <c r="AX51" s="284"/>
      <c r="AY51" s="284"/>
      <c r="AZ51" s="284"/>
      <c r="BA51" s="284"/>
      <c r="BB51" s="284"/>
      <c r="BC51" s="284"/>
      <c r="BD51" s="126"/>
      <c r="BE51" s="126"/>
      <c r="BF51" s="126"/>
    </row>
    <row r="52" customFormat="false" ht="12.75" hidden="false" customHeight="false" outlineLevel="0" collapsed="false">
      <c r="AU52" s="272" t="s">
        <v>77</v>
      </c>
      <c r="AV52" s="284" t="n">
        <f aca="false">SUM(AV34:AV51)</f>
        <v>166161.980618351</v>
      </c>
      <c r="AW52" s="284" t="n">
        <f aca="false">SUM(AW34:AW51)</f>
        <v>288196.545701138</v>
      </c>
      <c r="AX52" s="284" t="n">
        <f aca="false">SUM(AX34:AX51)</f>
        <v>187565.49850493</v>
      </c>
      <c r="AY52" s="284" t="n">
        <f aca="false">SUM(AY34:AY51)</f>
        <v>288196.545701138</v>
      </c>
      <c r="AZ52" s="284" t="n">
        <f aca="false">SUM(AZ34:AZ51)</f>
        <v>280088.68130252</v>
      </c>
      <c r="BA52" s="284" t="n">
        <v>0</v>
      </c>
      <c r="BB52" s="284" t="n">
        <v>-92523.18279759</v>
      </c>
      <c r="BC52" s="284" t="n">
        <v>0</v>
      </c>
      <c r="BD52" s="126"/>
      <c r="BE52" s="126"/>
      <c r="BF52" s="126"/>
    </row>
    <row r="53" customFormat="false" ht="12.75" hidden="false" customHeight="true" outlineLevel="0" collapsed="false">
      <c r="AU53" s="307" t="s">
        <v>309</v>
      </c>
      <c r="AV53" s="307" t="n">
        <v>0</v>
      </c>
      <c r="AW53" s="307" t="n">
        <v>0</v>
      </c>
      <c r="AX53" s="307" t="n">
        <v>0</v>
      </c>
      <c r="AY53" s="307" t="n">
        <v>0</v>
      </c>
      <c r="AZ53" s="307" t="n">
        <v>0</v>
      </c>
      <c r="BA53" s="307" t="n">
        <v>0</v>
      </c>
      <c r="BB53" s="307" t="n">
        <v>0</v>
      </c>
      <c r="BC53" s="307" t="n">
        <v>0</v>
      </c>
      <c r="BD53" s="128"/>
      <c r="BE53" s="128"/>
      <c r="BF53" s="128"/>
    </row>
    <row r="54" customFormat="false" ht="12.75" hidden="false" customHeight="false" outlineLevel="0" collapsed="false">
      <c r="AU54" s="307" t="n">
        <v>0</v>
      </c>
      <c r="AV54" s="307" t="n">
        <v>0</v>
      </c>
      <c r="AW54" s="307" t="n">
        <v>0</v>
      </c>
      <c r="AX54" s="307" t="n">
        <v>0</v>
      </c>
      <c r="AY54" s="307" t="n">
        <v>0</v>
      </c>
      <c r="AZ54" s="307" t="n">
        <v>0</v>
      </c>
      <c r="BA54" s="307" t="n">
        <v>0</v>
      </c>
      <c r="BB54" s="307" t="n">
        <v>0</v>
      </c>
      <c r="BC54" s="307" t="n">
        <v>0</v>
      </c>
      <c r="BD54" s="128"/>
      <c r="BE54" s="128"/>
      <c r="BF54" s="128"/>
    </row>
    <row r="57" customFormat="false" ht="12.75" hidden="false" customHeight="false" outlineLevel="0" collapsed="false">
      <c r="R57" s="22" t="s">
        <v>89</v>
      </c>
      <c r="BH57" s="22" t="s">
        <v>90</v>
      </c>
    </row>
    <row r="58" customFormat="false" ht="12.75" hidden="false" customHeight="false" outlineLevel="0" collapsed="false">
      <c r="R58" s="22" t="s">
        <v>95</v>
      </c>
      <c r="BH58" s="22" t="s">
        <v>95</v>
      </c>
    </row>
  </sheetData>
  <mergeCells count="19">
    <mergeCell ref="Y5:Y6"/>
    <mergeCell ref="Z5:AA5"/>
    <mergeCell ref="AB5:AC5"/>
    <mergeCell ref="AD5:AE5"/>
    <mergeCell ref="AF5:AH5"/>
    <mergeCell ref="AU5:AU6"/>
    <mergeCell ref="AV5:AV6"/>
    <mergeCell ref="AW5:AX5"/>
    <mergeCell ref="AY5:AZ5"/>
    <mergeCell ref="BA5:BB5"/>
    <mergeCell ref="BC5:BC6"/>
    <mergeCell ref="AU26:BC27"/>
    <mergeCell ref="AU32:AU33"/>
    <mergeCell ref="AV32:AV33"/>
    <mergeCell ref="AW32:AX32"/>
    <mergeCell ref="AY32:AZ32"/>
    <mergeCell ref="BA32:BB32"/>
    <mergeCell ref="BC32:BC33"/>
    <mergeCell ref="AU53:BC54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K11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7" activeCellId="0" sqref="H27"/>
    </sheetView>
  </sheetViews>
  <sheetFormatPr defaultRowHeight="12.75" zeroHeight="false" outlineLevelRow="0" outlineLevelCol="0"/>
  <cols>
    <col collapsed="false" customWidth="true" hidden="false" outlineLevel="0" max="1" min="1" style="0" width="7.69"/>
    <col collapsed="false" customWidth="true" hidden="false" outlineLevel="0" max="2" min="2" style="0" width="12.83"/>
    <col collapsed="false" customWidth="true" hidden="false" outlineLevel="0" max="3" min="3" style="0" width="6.84"/>
    <col collapsed="false" customWidth="true" hidden="false" outlineLevel="0" max="5" min="4" style="0" width="11.04"/>
    <col collapsed="false" customWidth="true" hidden="false" outlineLevel="0" max="6" min="6" style="0" width="13.4"/>
    <col collapsed="false" customWidth="true" hidden="false" outlineLevel="0" max="7" min="7" style="0" width="19.97"/>
    <col collapsed="false" customWidth="true" hidden="false" outlineLevel="0" max="8" min="8" style="0" width="14.54"/>
    <col collapsed="false" customWidth="true" hidden="false" outlineLevel="0" max="9" min="9" style="0" width="12.55"/>
    <col collapsed="false" customWidth="true" hidden="false" outlineLevel="0" max="1025" min="10" style="0" width="11.04"/>
  </cols>
  <sheetData>
    <row r="2" customFormat="false" ht="13.5" hidden="false" customHeight="false" outlineLevel="0" collapsed="false"/>
    <row r="3" customFormat="false" ht="29.25" hidden="false" customHeight="false" outlineLevel="0" collapsed="false">
      <c r="B3" s="1" t="s">
        <v>0</v>
      </c>
    </row>
    <row r="4" customFormat="false" ht="13.5" hidden="false" customHeight="false" outlineLevel="0" collapsed="false"/>
    <row r="6" customFormat="false" ht="18" hidden="false" customHeight="false" outlineLevel="0" collapsed="false">
      <c r="B6" s="33" t="s">
        <v>18</v>
      </c>
      <c r="C6" s="33"/>
      <c r="D6" s="34"/>
    </row>
    <row r="7" customFormat="false" ht="23.25" hidden="false" customHeight="false" outlineLevel="0" collapsed="false">
      <c r="C7" s="35" t="s">
        <v>19</v>
      </c>
      <c r="D7" s="35"/>
      <c r="E7" s="35"/>
      <c r="F7" s="35"/>
      <c r="G7" s="35"/>
      <c r="H7" s="35"/>
    </row>
    <row r="8" customFormat="false" ht="12.75" hidden="false" customHeight="false" outlineLevel="0" collapsed="false">
      <c r="D8" s="31"/>
      <c r="E8" s="31"/>
      <c r="F8" s="31"/>
      <c r="G8" s="31"/>
      <c r="H8" s="31"/>
    </row>
    <row r="9" customFormat="false" ht="12.75" hidden="false" customHeight="false" outlineLevel="0" collapsed="false">
      <c r="D9" s="36" t="s">
        <v>20</v>
      </c>
      <c r="E9" s="36"/>
      <c r="F9" s="36"/>
      <c r="G9" s="36"/>
      <c r="H9" s="36"/>
      <c r="I9" s="36"/>
    </row>
    <row r="11" customFormat="false" ht="12.75" hidden="false" customHeight="false" outlineLevel="0" collapsed="false">
      <c r="C11" s="37"/>
      <c r="D11" s="38" t="s">
        <v>21</v>
      </c>
      <c r="E11" s="38"/>
      <c r="F11" s="38"/>
      <c r="G11" s="38"/>
      <c r="H11" s="38"/>
      <c r="I11" s="38"/>
      <c r="J11" s="38"/>
      <c r="K11" s="38"/>
    </row>
  </sheetData>
  <mergeCells count="3">
    <mergeCell ref="C7:H7"/>
    <mergeCell ref="D9:I9"/>
    <mergeCell ref="D11:K11"/>
  </mergeCells>
  <hyperlinks>
    <hyperlink ref="B3" location="Indice!A1" display="Índice"/>
    <hyperlink ref="D9" location="Tn_vl!A1" display="Evolución trimestral de las exportaciones interregionales y del VAB. NACIONAL. 2000:1- 2019:1"/>
    <hyperlink ref="D11" location="G.COMERCIO.E!A1" display="Evolución del comercio español interior y exterior de bienes según categoría geográfica. NACIONAL. 1996:1- 2019:1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D73"/>
  <sheetViews>
    <sheetView showFormulas="false" showGridLines="true" showRowColHeaders="false" showZeros="true" rightToLeft="false" tabSelected="false" showOutlineSymbols="true" defaultGridColor="true" view="normal" topLeftCell="AP1" colorId="64" zoomScale="100" zoomScaleNormal="100" zoomScalePageLayoutView="100" workbookViewId="0">
      <selection pane="topLeft" activeCell="AV5" activeCellId="0" sqref="AV5"/>
    </sheetView>
  </sheetViews>
  <sheetFormatPr defaultRowHeight="12.75" zeroHeight="false" outlineLevelRow="0" outlineLevelCol="0"/>
  <cols>
    <col collapsed="false" customWidth="true" hidden="false" outlineLevel="0" max="6" min="1" style="0" width="11.04"/>
    <col collapsed="false" customWidth="true" hidden="false" outlineLevel="0" max="7" min="7" style="0" width="8.98"/>
    <col collapsed="false" customWidth="true" hidden="false" outlineLevel="0" max="8" min="8" style="0" width="13.97"/>
    <col collapsed="false" customWidth="true" hidden="false" outlineLevel="0" max="9" min="9" style="0" width="13.69"/>
    <col collapsed="false" customWidth="true" hidden="false" outlineLevel="0" max="10" min="10" style="0" width="11.04"/>
    <col collapsed="false" customWidth="true" hidden="false" outlineLevel="0" max="11" min="11" style="0" width="13.69"/>
    <col collapsed="false" customWidth="true" hidden="false" outlineLevel="0" max="12" min="12" style="0" width="11.04"/>
    <col collapsed="false" customWidth="true" hidden="false" outlineLevel="0" max="13" min="13" style="0" width="13.69"/>
    <col collapsed="false" customWidth="true" hidden="false" outlineLevel="0" max="14" min="14" style="0" width="11.04"/>
    <col collapsed="false" customWidth="true" hidden="false" outlineLevel="0" max="15" min="15" style="0" width="12.12"/>
    <col collapsed="false" customWidth="true" hidden="false" outlineLevel="0" max="16" min="16" style="0" width="12.27"/>
    <col collapsed="false" customWidth="true" hidden="false" outlineLevel="0" max="25" min="17" style="0" width="11.04"/>
    <col collapsed="false" customWidth="true" hidden="false" outlineLevel="0" max="26" min="26" style="0" width="13.97"/>
    <col collapsed="false" customWidth="true" hidden="false" outlineLevel="0" max="27" min="27" style="0" width="12.55"/>
    <col collapsed="false" customWidth="true" hidden="false" outlineLevel="0" max="28" min="28" style="0" width="11.69"/>
    <col collapsed="false" customWidth="true" hidden="false" outlineLevel="0" max="29" min="29" style="0" width="11.04"/>
    <col collapsed="false" customWidth="true" hidden="false" outlineLevel="0" max="31" min="30" style="0" width="11.69"/>
    <col collapsed="false" customWidth="true" hidden="false" outlineLevel="0" max="34" min="32" style="0" width="11.04"/>
    <col collapsed="false" customWidth="true" hidden="false" outlineLevel="0" max="35" min="35" style="0" width="3.7"/>
    <col collapsed="false" customWidth="true" hidden="false" outlineLevel="0" max="45" min="36" style="0" width="11.04"/>
    <col collapsed="false" customWidth="true" hidden="false" outlineLevel="0" max="46" min="46" style="0" width="9.4"/>
    <col collapsed="false" customWidth="true" hidden="false" outlineLevel="0" max="47" min="47" style="0" width="11.04"/>
    <col collapsed="false" customWidth="true" hidden="false" outlineLevel="0" max="48" min="48" style="0" width="18.54"/>
    <col collapsed="false" customWidth="true" hidden="false" outlineLevel="0" max="49" min="49" style="0" width="17.54"/>
    <col collapsed="false" customWidth="true" hidden="false" outlineLevel="0" max="50" min="50" style="0" width="15.68"/>
    <col collapsed="false" customWidth="true" hidden="false" outlineLevel="0" max="51" min="51" style="0" width="18.54"/>
    <col collapsed="false" customWidth="true" hidden="false" outlineLevel="0" max="52" min="52" style="0" width="17.26"/>
    <col collapsed="false" customWidth="true" hidden="false" outlineLevel="0" max="53" min="53" style="0" width="15.4"/>
    <col collapsed="false" customWidth="true" hidden="false" outlineLevel="0" max="54" min="54" style="0" width="18.54"/>
    <col collapsed="false" customWidth="true" hidden="false" outlineLevel="0" max="55" min="55" style="0" width="17.26"/>
    <col collapsed="false" customWidth="true" hidden="false" outlineLevel="0" max="56" min="56" style="0" width="15.27"/>
    <col collapsed="false" customWidth="true" hidden="false" outlineLevel="0" max="1025" min="57" style="0" width="11.04"/>
  </cols>
  <sheetData>
    <row r="1" customFormat="false" ht="13.5" hidden="false" customHeight="false" outlineLevel="0" collapsed="false">
      <c r="AU1" s="0" t="n">
        <v>1000</v>
      </c>
    </row>
    <row r="2" customFormat="false" ht="12.75" hidden="false" customHeight="false" outlineLevel="0" collapsed="false">
      <c r="Z2" s="22" t="s">
        <v>22</v>
      </c>
      <c r="AT2" s="39"/>
      <c r="AU2" s="40"/>
      <c r="AV2" s="41" t="s">
        <v>23</v>
      </c>
      <c r="AW2" s="42" t="s">
        <v>23</v>
      </c>
      <c r="AX2" s="42" t="s">
        <v>23</v>
      </c>
      <c r="AY2" s="43" t="s">
        <v>24</v>
      </c>
      <c r="AZ2" s="43" t="s">
        <v>24</v>
      </c>
      <c r="BA2" s="43" t="s">
        <v>24</v>
      </c>
      <c r="BB2" s="44" t="s">
        <v>25</v>
      </c>
      <c r="BC2" s="44"/>
      <c r="BD2" s="44"/>
    </row>
    <row r="3" customFormat="false" ht="13.5" hidden="false" customHeight="false" outlineLevel="0" collapsed="false">
      <c r="A3" s="22" t="s">
        <v>26</v>
      </c>
      <c r="H3" s="22" t="s">
        <v>27</v>
      </c>
      <c r="S3" s="22" t="s">
        <v>28</v>
      </c>
      <c r="Z3" s="22" t="s">
        <v>29</v>
      </c>
      <c r="AJ3" s="22" t="s">
        <v>30</v>
      </c>
      <c r="AT3" s="45"/>
      <c r="AV3" s="46" t="s">
        <v>31</v>
      </c>
      <c r="AW3" s="47" t="s">
        <v>32</v>
      </c>
      <c r="AX3" s="47" t="s">
        <v>33</v>
      </c>
      <c r="AY3" s="47" t="s">
        <v>31</v>
      </c>
      <c r="AZ3" s="47" t="s">
        <v>34</v>
      </c>
      <c r="BA3" s="47" t="s">
        <v>33</v>
      </c>
      <c r="BB3" s="47" t="s">
        <v>31</v>
      </c>
      <c r="BC3" s="47" t="s">
        <v>34</v>
      </c>
      <c r="BD3" s="48" t="s">
        <v>33</v>
      </c>
    </row>
    <row r="4" customFormat="false" ht="13.5" hidden="false" customHeight="false" outlineLevel="0" collapsed="false">
      <c r="A4" s="22" t="s">
        <v>35</v>
      </c>
      <c r="H4" s="22" t="s">
        <v>36</v>
      </c>
      <c r="S4" s="22" t="s">
        <v>37</v>
      </c>
      <c r="Z4" s="49" t="s">
        <v>38</v>
      </c>
      <c r="AJ4" s="22" t="s">
        <v>35</v>
      </c>
      <c r="AT4" s="50" t="s">
        <v>39</v>
      </c>
      <c r="AU4" s="51" t="s">
        <v>40</v>
      </c>
      <c r="AV4" s="52" t="n">
        <v>7271.78362181737</v>
      </c>
      <c r="AW4" s="52" t="n">
        <v>6933.18284920873</v>
      </c>
      <c r="AX4" s="53" t="n">
        <f aca="false">(AW4-AV4)/AV4</f>
        <v>-0.0465636479601438</v>
      </c>
      <c r="AY4" s="52" t="n">
        <v>7277.78380166088</v>
      </c>
      <c r="AZ4" s="52" t="n">
        <v>7163.87226331036</v>
      </c>
      <c r="BA4" s="53" t="n">
        <f aca="false">(AZ4-AY4)/AY4</f>
        <v>-0.0156519541463322</v>
      </c>
      <c r="BB4" s="52" t="n">
        <v>57075.4674404537</v>
      </c>
      <c r="BC4" s="52" t="n">
        <v>56957.1933952463</v>
      </c>
      <c r="BD4" s="54" t="n">
        <f aca="false">(BC4-BB4)/BB4</f>
        <v>-0.00207223962433248</v>
      </c>
    </row>
    <row r="5" customFormat="false" ht="12.75" hidden="false" customHeight="true" outlineLevel="0" collapsed="false">
      <c r="H5" s="55" t="n">
        <v>2007</v>
      </c>
      <c r="I5" s="42" t="s">
        <v>23</v>
      </c>
      <c r="J5" s="42"/>
      <c r="K5" s="42" t="s">
        <v>24</v>
      </c>
      <c r="L5" s="42"/>
      <c r="M5" s="42" t="s">
        <v>41</v>
      </c>
      <c r="N5" s="42"/>
      <c r="O5" s="56" t="s">
        <v>42</v>
      </c>
      <c r="P5" s="56"/>
      <c r="Q5" s="56"/>
      <c r="R5" s="57"/>
      <c r="Z5" s="58" t="n">
        <v>2007</v>
      </c>
      <c r="AA5" s="59" t="s">
        <v>43</v>
      </c>
      <c r="AB5" s="60" t="s">
        <v>44</v>
      </c>
      <c r="AC5" s="60"/>
      <c r="AD5" s="60" t="s">
        <v>45</v>
      </c>
      <c r="AE5" s="60"/>
      <c r="AF5" s="60" t="s">
        <v>46</v>
      </c>
      <c r="AG5" s="60"/>
      <c r="AH5" s="61" t="s">
        <v>47</v>
      </c>
      <c r="AT5" s="50"/>
      <c r="AU5" s="51" t="s">
        <v>48</v>
      </c>
      <c r="AV5" s="52" t="n">
        <v>8469.37366453747</v>
      </c>
      <c r="AW5" s="52" t="n">
        <v>8081.28487146814</v>
      </c>
      <c r="AX5" s="53" t="n">
        <f aca="false">(AW5-AV5)/AV5</f>
        <v>-0.0458226084290407</v>
      </c>
      <c r="AY5" s="52" t="n">
        <v>7300.29086451887</v>
      </c>
      <c r="AZ5" s="52" t="n">
        <v>7189.39729942517</v>
      </c>
      <c r="BA5" s="53" t="n">
        <f aca="false">(AZ5-AY5)/AY5</f>
        <v>-0.0151902940789215</v>
      </c>
      <c r="BB5" s="52" t="n">
        <v>46637.622158073</v>
      </c>
      <c r="BC5" s="52" t="n">
        <v>46529.0770346398</v>
      </c>
      <c r="BD5" s="54" t="n">
        <f aca="false">(BC5-BB5)/BB5</f>
        <v>-0.00232741547297064</v>
      </c>
    </row>
    <row r="6" customFormat="false" ht="13.5" hidden="false" customHeight="false" outlineLevel="0" collapsed="false">
      <c r="H6" s="55"/>
      <c r="I6" s="62" t="s">
        <v>49</v>
      </c>
      <c r="J6" s="62" t="s">
        <v>50</v>
      </c>
      <c r="K6" s="62" t="s">
        <v>49</v>
      </c>
      <c r="L6" s="62" t="s">
        <v>50</v>
      </c>
      <c r="M6" s="62" t="s">
        <v>49</v>
      </c>
      <c r="N6" s="62" t="s">
        <v>50</v>
      </c>
      <c r="O6" s="63" t="s">
        <v>51</v>
      </c>
      <c r="P6" s="63" t="s">
        <v>52</v>
      </c>
      <c r="Q6" s="64" t="s">
        <v>53</v>
      </c>
      <c r="R6" s="65"/>
      <c r="Z6" s="58"/>
      <c r="AA6" s="66"/>
      <c r="AB6" s="67" t="s">
        <v>54</v>
      </c>
      <c r="AC6" s="68"/>
      <c r="AD6" s="67" t="s">
        <v>55</v>
      </c>
      <c r="AE6" s="68"/>
      <c r="AF6" s="67" t="s">
        <v>56</v>
      </c>
      <c r="AG6" s="68"/>
      <c r="AH6" s="61"/>
      <c r="AT6" s="50"/>
      <c r="AU6" s="51" t="s">
        <v>57</v>
      </c>
      <c r="AV6" s="52" t="n">
        <v>7333.81019773514</v>
      </c>
      <c r="AW6" s="52" t="n">
        <v>6992.64630056081</v>
      </c>
      <c r="AX6" s="53" t="n">
        <f aca="false">(AW6-AV6)/AV6</f>
        <v>-0.0465193246042413</v>
      </c>
      <c r="AY6" s="52" t="n">
        <v>7100.64367496151</v>
      </c>
      <c r="AZ6" s="52" t="n">
        <v>6995.08754604065</v>
      </c>
      <c r="BA6" s="53" t="n">
        <f aca="false">(AZ6-AY6)/AY6</f>
        <v>-0.0148657127089866</v>
      </c>
      <c r="BB6" s="52" t="n">
        <v>49660.1751963892</v>
      </c>
      <c r="BC6" s="52" t="n">
        <v>49548.8128073927</v>
      </c>
      <c r="BD6" s="54" t="n">
        <f aca="false">(BC6-BB6)/BB6</f>
        <v>-0.00224248884656685</v>
      </c>
    </row>
    <row r="7" customFormat="false" ht="12.75" hidden="false" customHeight="true" outlineLevel="0" collapsed="false">
      <c r="H7" s="69" t="s">
        <v>39</v>
      </c>
      <c r="I7" s="70" t="n">
        <v>30517.5627534348</v>
      </c>
      <c r="J7" s="70" t="n">
        <v>29104.0500672467</v>
      </c>
      <c r="K7" s="70" t="n">
        <v>29209.081443326</v>
      </c>
      <c r="L7" s="70" t="n">
        <v>28758.4931160966</v>
      </c>
      <c r="M7" s="70" t="n">
        <v>200666.152210669</v>
      </c>
      <c r="N7" s="70" t="n">
        <v>200218.814769019</v>
      </c>
      <c r="O7" s="71" t="n">
        <v>0.0463180070311782</v>
      </c>
      <c r="P7" s="71" t="n">
        <v>0.0153481134855585</v>
      </c>
      <c r="Q7" s="72" t="n">
        <v>0.00222926206897217</v>
      </c>
      <c r="R7" s="73"/>
      <c r="Z7" s="74" t="s">
        <v>39</v>
      </c>
      <c r="AA7" s="75" t="n">
        <v>200218.814769019</v>
      </c>
      <c r="AB7" s="76" t="n">
        <v>29104.0500672467</v>
      </c>
      <c r="AC7" s="76" t="n">
        <v>19437.085874011</v>
      </c>
      <c r="AD7" s="77" t="n">
        <v>28758.4931160966</v>
      </c>
      <c r="AE7" s="77" t="n">
        <v>51242.35729911</v>
      </c>
      <c r="AF7" s="77" t="n">
        <f aca="false">AB7-AD7</f>
        <v>345.556951150149</v>
      </c>
      <c r="AG7" s="77" t="n">
        <f aca="false">AC7-AE7</f>
        <v>-31805.271425099</v>
      </c>
      <c r="AH7" s="78" t="n">
        <f aca="false">(AB7+AC7+AD7+AE7)/(AA7+AB7+AD7)</f>
        <v>0.498067692204995</v>
      </c>
      <c r="AT7" s="50"/>
      <c r="AU7" s="51" t="s">
        <v>58</v>
      </c>
      <c r="AV7" s="52" t="n">
        <v>7442.59526934478</v>
      </c>
      <c r="AW7" s="52" t="n">
        <v>7096.93604600907</v>
      </c>
      <c r="AX7" s="53" t="n">
        <f aca="false">(AW7-AV7)/AV7</f>
        <v>-0.0464433723488146</v>
      </c>
      <c r="AY7" s="52" t="n">
        <v>7530.36310218467</v>
      </c>
      <c r="AZ7" s="52" t="n">
        <v>7412.4200377487</v>
      </c>
      <c r="BA7" s="53" t="n">
        <f aca="false">(AZ7-AY7)/AY7</f>
        <v>-0.0156623343171524</v>
      </c>
      <c r="BB7" s="52" t="n">
        <v>47292.8874157531</v>
      </c>
      <c r="BC7" s="52" t="n">
        <v>47183.7315317403</v>
      </c>
      <c r="BD7" s="54" t="n">
        <f aca="false">(BC7-BB7)/BB7</f>
        <v>-0.00230808246181196</v>
      </c>
    </row>
    <row r="8" customFormat="false" ht="13.5" hidden="false" customHeight="false" outlineLevel="0" collapsed="false">
      <c r="H8" s="69" t="s">
        <v>59</v>
      </c>
      <c r="I8" s="70" t="n">
        <v>21465.1307205902</v>
      </c>
      <c r="J8" s="70" t="n">
        <v>21663.3826493359</v>
      </c>
      <c r="K8" s="70" t="n">
        <v>24452.5997919252</v>
      </c>
      <c r="L8" s="70" t="n">
        <v>23588.4512430915</v>
      </c>
      <c r="M8" s="70" t="n">
        <v>43837.63912</v>
      </c>
      <c r="N8" s="70" t="n">
        <v>43226.2249480381</v>
      </c>
      <c r="O8" s="71" t="n">
        <v>-0.00923599913396127</v>
      </c>
      <c r="P8" s="71" t="n">
        <v>0.035263126866846</v>
      </c>
      <c r="Q8" s="72" t="n">
        <v>0.0139472422383026</v>
      </c>
      <c r="R8" s="73"/>
      <c r="Z8" s="79" t="s">
        <v>59</v>
      </c>
      <c r="AA8" s="75" t="n">
        <v>43226.2249480381</v>
      </c>
      <c r="AB8" s="77" t="n">
        <v>21663.3826493359</v>
      </c>
      <c r="AC8" s="77" t="n">
        <v>2767.367160474</v>
      </c>
      <c r="AD8" s="77" t="n">
        <v>23588.4512430915</v>
      </c>
      <c r="AE8" s="77" t="n">
        <v>5145.993226065</v>
      </c>
      <c r="AF8" s="77" t="n">
        <f aca="false">AB8-AD8</f>
        <v>-1925.06859375562</v>
      </c>
      <c r="AG8" s="77" t="n">
        <f aca="false">AC8-AE8</f>
        <v>-2378.626065591</v>
      </c>
      <c r="AH8" s="80" t="n">
        <f aca="false">(AB8+AC8+AD8+AE8)/(AA8+AB8+AD8)</f>
        <v>0.600885631711568</v>
      </c>
      <c r="AT8" s="81" t="s">
        <v>59</v>
      </c>
      <c r="AU8" s="82" t="s">
        <v>40</v>
      </c>
      <c r="AV8" s="83" t="n">
        <v>5774.64667059635</v>
      </c>
      <c r="AW8" s="83" t="n">
        <v>5826.76504907932</v>
      </c>
      <c r="AX8" s="84" t="n">
        <f aca="false">(AW8-AV8)/AV8</f>
        <v>0.00902537963895554</v>
      </c>
      <c r="AY8" s="83" t="n">
        <v>6145.44889655114</v>
      </c>
      <c r="AZ8" s="83" t="n">
        <v>5926.65420374526</v>
      </c>
      <c r="BA8" s="84" t="n">
        <f aca="false">(AZ8-AY8)/AY8</f>
        <v>-0.0356027194252114</v>
      </c>
      <c r="BB8" s="83" t="n">
        <v>10931.5046497746</v>
      </c>
      <c r="BC8" s="83" t="n">
        <v>10778.943405965</v>
      </c>
      <c r="BD8" s="85" t="n">
        <f aca="false">(BC8-BB8)/BB8</f>
        <v>-0.013956106565143</v>
      </c>
    </row>
    <row r="9" customFormat="false" ht="12.75" hidden="false" customHeight="true" outlineLevel="0" collapsed="false">
      <c r="H9" s="69" t="s">
        <v>60</v>
      </c>
      <c r="I9" s="70" t="n">
        <v>13666.628797104</v>
      </c>
      <c r="J9" s="70" t="n">
        <v>13699.45201848</v>
      </c>
      <c r="K9" s="70" t="n">
        <v>10734.7995860995</v>
      </c>
      <c r="L9" s="70" t="n">
        <v>9089.10685813143</v>
      </c>
      <c r="M9" s="70" t="n">
        <v>34615.2646169093</v>
      </c>
      <c r="N9" s="70" t="n">
        <v>33909.1455858266</v>
      </c>
      <c r="O9" s="71" t="n">
        <v>-0.00240170578006248</v>
      </c>
      <c r="P9" s="71" t="n">
        <v>0.153237221444168</v>
      </c>
      <c r="Q9" s="72" t="n">
        <v>0.0203990649471372</v>
      </c>
      <c r="R9" s="73"/>
      <c r="Z9" s="79" t="s">
        <v>60</v>
      </c>
      <c r="AA9" s="75" t="n">
        <v>33909.1455858266</v>
      </c>
      <c r="AB9" s="77" t="n">
        <v>13699.45201848</v>
      </c>
      <c r="AC9" s="77" t="n">
        <v>4447.463742062</v>
      </c>
      <c r="AD9" s="77" t="n">
        <v>9089.10685813143</v>
      </c>
      <c r="AE9" s="77" t="n">
        <v>20840.380737223</v>
      </c>
      <c r="AF9" s="77" t="n">
        <f aca="false">AB9-AD9</f>
        <v>4610.34516034852</v>
      </c>
      <c r="AG9" s="77" t="n">
        <f aca="false">AC9-AE9</f>
        <v>-16392.916995161</v>
      </c>
      <c r="AH9" s="80" t="n">
        <f aca="false">(AB9+AC9+AD9+AE9)/(AB9+AD9+AA9)</f>
        <v>0.847942677957038</v>
      </c>
      <c r="AT9" s="81"/>
      <c r="AU9" s="82" t="s">
        <v>48</v>
      </c>
      <c r="AV9" s="83" t="n">
        <v>4738.34075619687</v>
      </c>
      <c r="AW9" s="83" t="n">
        <v>4783.97430164444</v>
      </c>
      <c r="AX9" s="84" t="n">
        <f aca="false">(AW9-AV9)/AV9</f>
        <v>0.00963070150408492</v>
      </c>
      <c r="AY9" s="83" t="n">
        <v>5591.49267442408</v>
      </c>
      <c r="AZ9" s="83" t="n">
        <v>5397.49779218043</v>
      </c>
      <c r="BA9" s="84" t="n">
        <f aca="false">(AZ9-AY9)/AY9</f>
        <v>-0.034694650165777</v>
      </c>
      <c r="BB9" s="83" t="n">
        <v>12172.3527737972</v>
      </c>
      <c r="BC9" s="83" t="n">
        <v>12006.7939597449</v>
      </c>
      <c r="BD9" s="85" t="n">
        <f aca="false">(BC9-BB9)/BB9</f>
        <v>-0.0136012172115733</v>
      </c>
    </row>
    <row r="10" customFormat="false" ht="13.5" hidden="false" customHeight="false" outlineLevel="0" collapsed="false">
      <c r="H10" s="69" t="s">
        <v>61</v>
      </c>
      <c r="I10" s="70" t="n">
        <v>580.46495320285</v>
      </c>
      <c r="J10" s="70" t="n">
        <v>483.558489663866</v>
      </c>
      <c r="K10" s="70" t="n">
        <v>6891.38944547042</v>
      </c>
      <c r="L10" s="70" t="n">
        <v>6615.76845049622</v>
      </c>
      <c r="M10" s="70" t="n">
        <v>18642.2899559975</v>
      </c>
      <c r="N10" s="70" t="n">
        <v>19376.3863568407</v>
      </c>
      <c r="O10" s="71" t="n">
        <v>0.166946278159052</v>
      </c>
      <c r="P10" s="71" t="n">
        <v>0.0399187371009942</v>
      </c>
      <c r="Q10" s="72" t="n">
        <v>-0.039378016465573</v>
      </c>
      <c r="R10" s="73"/>
      <c r="Z10" s="79" t="s">
        <v>62</v>
      </c>
      <c r="AA10" s="75" t="n">
        <v>19376.3863568407</v>
      </c>
      <c r="AB10" s="77" t="n">
        <v>483.558489663866</v>
      </c>
      <c r="AC10" s="77" t="n">
        <v>476.748084395</v>
      </c>
      <c r="AD10" s="77" t="n">
        <v>6615.76845049622</v>
      </c>
      <c r="AE10" s="77" t="n">
        <v>2535.452253926</v>
      </c>
      <c r="AF10" s="77" t="n">
        <f aca="false">AB10-AD10</f>
        <v>-6132.20996083235</v>
      </c>
      <c r="AG10" s="77" t="n">
        <f aca="false">AC10-AE10</f>
        <v>-2058.704169531</v>
      </c>
      <c r="AH10" s="80" t="n">
        <f aca="false">(AB10+AC10+AD10+AE10)/(AB10+AD10+AA10)</f>
        <v>0.381917086238675</v>
      </c>
      <c r="AT10" s="81"/>
      <c r="AU10" s="82" t="s">
        <v>57</v>
      </c>
      <c r="AV10" s="83" t="n">
        <v>5465.45375843126</v>
      </c>
      <c r="AW10" s="83" t="n">
        <v>5515.63731787743</v>
      </c>
      <c r="AX10" s="84" t="n">
        <f aca="false">(AW10-AV10)/AV10</f>
        <v>0.00918195664335429</v>
      </c>
      <c r="AY10" s="83" t="n">
        <v>6459.70204872095</v>
      </c>
      <c r="AZ10" s="83" t="n">
        <v>6232.36883148855</v>
      </c>
      <c r="BA10" s="84" t="n">
        <f aca="false">(AZ10-AY10)/AY10</f>
        <v>-0.0351925236671571</v>
      </c>
      <c r="BB10" s="83" t="n">
        <v>10118.5351892081</v>
      </c>
      <c r="BC10" s="83" t="n">
        <v>9974.48959486785</v>
      </c>
      <c r="BD10" s="85" t="n">
        <f aca="false">(BC10-BB10)/BB10</f>
        <v>-0.0142358149323716</v>
      </c>
    </row>
    <row r="11" customFormat="false" ht="12.75" hidden="false" customHeight="true" outlineLevel="0" collapsed="false">
      <c r="H11" s="69" t="s">
        <v>63</v>
      </c>
      <c r="I11" s="70" t="n">
        <v>1762.55551915719</v>
      </c>
      <c r="J11" s="70" t="n">
        <v>1105.63305238557</v>
      </c>
      <c r="K11" s="70" t="n">
        <v>12113.2795937968</v>
      </c>
      <c r="L11" s="70" t="n">
        <v>11630.752770254</v>
      </c>
      <c r="M11" s="70" t="n">
        <v>34.8125138047392</v>
      </c>
      <c r="N11" s="70" t="n">
        <v>33.4960858595365</v>
      </c>
      <c r="O11" s="71" t="n">
        <v>0.364838552310315</v>
      </c>
      <c r="P11" s="71" t="n">
        <v>0.0409958653649456</v>
      </c>
      <c r="Q11" s="86" t="n">
        <v>0.037814791330108</v>
      </c>
      <c r="R11" s="87"/>
      <c r="Z11" s="79" t="s">
        <v>63</v>
      </c>
      <c r="AA11" s="75" t="n">
        <v>33.4960858595365</v>
      </c>
      <c r="AB11" s="77" t="n">
        <v>1105.63305238557</v>
      </c>
      <c r="AC11" s="77" t="n">
        <v>3709.067365635</v>
      </c>
      <c r="AD11" s="77" t="n">
        <v>11630.752770254</v>
      </c>
      <c r="AE11" s="77" t="n">
        <v>10084.191958398</v>
      </c>
      <c r="AF11" s="77" t="n">
        <f aca="false">AB11-AD11</f>
        <v>-10525.1197178684</v>
      </c>
      <c r="AG11" s="77" t="n">
        <f aca="false">AC11-AE11</f>
        <v>-6375.124592763</v>
      </c>
      <c r="AH11" s="80" t="n">
        <f aca="false">(AB11+AC11+AD11+AE11)/(AB11+AD11+AA11)</f>
        <v>2.07751687421757</v>
      </c>
      <c r="AT11" s="81"/>
      <c r="AU11" s="82" t="s">
        <v>58</v>
      </c>
      <c r="AV11" s="83" t="n">
        <v>5486.68953536568</v>
      </c>
      <c r="AW11" s="83" t="n">
        <v>5537.00598073471</v>
      </c>
      <c r="AX11" s="84" t="n">
        <f aca="false">(AW11-AV11)/AV11</f>
        <v>0.00917063833204062</v>
      </c>
      <c r="AY11" s="83" t="n">
        <v>6255.95617222901</v>
      </c>
      <c r="AZ11" s="83" t="n">
        <v>6033.80383582407</v>
      </c>
      <c r="BA11" s="84" t="n">
        <f aca="false">(AZ11-AY11)/AY11</f>
        <v>-0.0355105327289712</v>
      </c>
      <c r="BB11" s="83" t="n">
        <v>10615.2465072201</v>
      </c>
      <c r="BC11" s="83" t="n">
        <v>10465.9979874604</v>
      </c>
      <c r="BD11" s="85" t="n">
        <f aca="false">(BC11-BB11)/BB11</f>
        <v>-0.0140598260867735</v>
      </c>
    </row>
    <row r="12" customFormat="false" ht="13.5" hidden="false" customHeight="false" outlineLevel="0" collapsed="false">
      <c r="H12" s="69" t="s">
        <v>64</v>
      </c>
      <c r="I12" s="70" t="n">
        <v>10136.4166423498</v>
      </c>
      <c r="J12" s="70" t="n">
        <v>9605.81663652573</v>
      </c>
      <c r="K12" s="70" t="n">
        <v>8307.53618559699</v>
      </c>
      <c r="L12" s="70" t="n">
        <v>7810.30643840727</v>
      </c>
      <c r="M12" s="70" t="n">
        <v>24957.3629444557</v>
      </c>
      <c r="N12" s="70" t="n">
        <v>24538.7283899256</v>
      </c>
      <c r="O12" s="71" t="n">
        <v>0.0523459151833997</v>
      </c>
      <c r="P12" s="71" t="n">
        <v>0.0597781861149288</v>
      </c>
      <c r="Q12" s="86" t="n">
        <v>0.0167739899228082</v>
      </c>
      <c r="R12" s="87"/>
      <c r="Z12" s="79" t="s">
        <v>64</v>
      </c>
      <c r="AA12" s="75" t="n">
        <v>24538.7283899256</v>
      </c>
      <c r="AB12" s="77" t="n">
        <v>9605.81663652573</v>
      </c>
      <c r="AC12" s="77" t="n">
        <v>1936.925991855</v>
      </c>
      <c r="AD12" s="77" t="n">
        <v>7810.30643840727</v>
      </c>
      <c r="AE12" s="77" t="n">
        <v>2521.607893545</v>
      </c>
      <c r="AF12" s="77" t="n">
        <f aca="false">AB12-AD12</f>
        <v>1795.51019811846</v>
      </c>
      <c r="AG12" s="77" t="n">
        <f aca="false">AC12-AE12</f>
        <v>-584.68190169</v>
      </c>
      <c r="AH12" s="80" t="n">
        <f aca="false">(AB12+AC12+AD12+AE12)/(AB12+AD12+AA12)</f>
        <v>0.521385637097422</v>
      </c>
      <c r="AT12" s="50" t="s">
        <v>60</v>
      </c>
      <c r="AU12" s="51" t="s">
        <v>40</v>
      </c>
      <c r="AV12" s="52" t="n">
        <v>3338.10073132515</v>
      </c>
      <c r="AW12" s="52" t="n">
        <v>3346.09339715577</v>
      </c>
      <c r="AX12" s="53" t="n">
        <f aca="false">(AW12-AV12)/AV12</f>
        <v>0.00239437526723309</v>
      </c>
      <c r="AY12" s="52" t="n">
        <v>2560.18355264388</v>
      </c>
      <c r="AZ12" s="52" t="n">
        <v>2167.88581673575</v>
      </c>
      <c r="BA12" s="53" t="n">
        <f aca="false">(AZ12-AY12)/AY12</f>
        <v>-0.153230316436883</v>
      </c>
      <c r="BB12" s="52" t="n">
        <v>10029.834705046</v>
      </c>
      <c r="BC12" s="52" t="n">
        <v>9832.90734989755</v>
      </c>
      <c r="BD12" s="54" t="n">
        <f aca="false">(BC12-BB12)/BB12</f>
        <v>-0.0196341575848032</v>
      </c>
    </row>
    <row r="13" customFormat="false" ht="12.75" hidden="false" customHeight="true" outlineLevel="0" collapsed="false">
      <c r="H13" s="69" t="s">
        <v>65</v>
      </c>
      <c r="I13" s="70" t="n">
        <v>36439.3842091523</v>
      </c>
      <c r="J13" s="70" t="n">
        <v>35815.0465215642</v>
      </c>
      <c r="K13" s="70" t="n">
        <v>32030.6105118784</v>
      </c>
      <c r="L13" s="70" t="n">
        <v>30736.8396718454</v>
      </c>
      <c r="M13" s="70" t="n">
        <v>100323.402471</v>
      </c>
      <c r="N13" s="70" t="n">
        <v>99850.8783005089</v>
      </c>
      <c r="O13" s="71" t="n">
        <v>0.0171335960016389</v>
      </c>
      <c r="P13" s="71" t="n">
        <v>0.0403154877961643</v>
      </c>
      <c r="Q13" s="86" t="n">
        <v>0.00471000941806822</v>
      </c>
      <c r="R13" s="87"/>
      <c r="Z13" s="79" t="s">
        <v>65</v>
      </c>
      <c r="AA13" s="75" t="n">
        <v>99850.8783005089</v>
      </c>
      <c r="AB13" s="77" t="n">
        <v>35815.0465215642</v>
      </c>
      <c r="AC13" s="77" t="n">
        <v>2967.201700242</v>
      </c>
      <c r="AD13" s="77" t="n">
        <v>30736.8396718454</v>
      </c>
      <c r="AE13" s="77" t="n">
        <v>4347.631148016</v>
      </c>
      <c r="AF13" s="77" t="n">
        <f aca="false">AB13-AD13</f>
        <v>5078.20684971884</v>
      </c>
      <c r="AG13" s="77" t="n">
        <f aca="false">AC13-AE13</f>
        <v>-1380.429447774</v>
      </c>
      <c r="AH13" s="80" t="n">
        <f aca="false">(AB13+AC13+AD13+AE13)/(AB13+AD13+AA13)</f>
        <v>0.443903196358058</v>
      </c>
      <c r="AT13" s="50"/>
      <c r="AU13" s="51" t="s">
        <v>48</v>
      </c>
      <c r="AV13" s="52" t="n">
        <v>3592.37477667833</v>
      </c>
      <c r="AW13" s="52" t="n">
        <v>3601.05733918715</v>
      </c>
      <c r="AX13" s="53" t="n">
        <f aca="false">(AW13-AV13)/AV13</f>
        <v>0.00241694228708751</v>
      </c>
      <c r="AY13" s="52" t="n">
        <v>2807.97124676891</v>
      </c>
      <c r="AZ13" s="52" t="n">
        <v>2369.03001306559</v>
      </c>
      <c r="BA13" s="53" t="n">
        <f aca="false">(AZ13-AY13)/AY13</f>
        <v>-0.156319703846115</v>
      </c>
      <c r="BB13" s="52" t="n">
        <v>6010.7428343007</v>
      </c>
      <c r="BC13" s="52" t="n">
        <v>5873.39303190753</v>
      </c>
      <c r="BD13" s="54" t="n">
        <f aca="false">(BC13-BB13)/BB13</f>
        <v>-0.0228507201488267</v>
      </c>
    </row>
    <row r="14" customFormat="false" ht="13.5" hidden="false" customHeight="false" outlineLevel="0" collapsed="false">
      <c r="H14" s="69" t="s">
        <v>66</v>
      </c>
      <c r="I14" s="70" t="n">
        <v>49490.3472561571</v>
      </c>
      <c r="J14" s="70" t="n">
        <v>48943.7016453539</v>
      </c>
      <c r="K14" s="70" t="n">
        <v>33118.0180547185</v>
      </c>
      <c r="L14" s="70" t="n">
        <v>33484.3658156672</v>
      </c>
      <c r="M14" s="70" t="n">
        <v>76990.297199</v>
      </c>
      <c r="N14" s="70" t="n">
        <v>77607.4065011609</v>
      </c>
      <c r="O14" s="71" t="n">
        <v>0.0110454995996266</v>
      </c>
      <c r="P14" s="71" t="n">
        <v>-0.011142186246041</v>
      </c>
      <c r="Q14" s="86" t="n">
        <v>-0.00801541654743679</v>
      </c>
      <c r="R14" s="87"/>
      <c r="Z14" s="79" t="s">
        <v>66</v>
      </c>
      <c r="AA14" s="75" t="n">
        <v>77607.4065011609</v>
      </c>
      <c r="AB14" s="77" t="n">
        <v>48943.7016453539</v>
      </c>
      <c r="AC14" s="77" t="n">
        <v>1379.34858064</v>
      </c>
      <c r="AD14" s="77" t="n">
        <v>33484.3658156672</v>
      </c>
      <c r="AE14" s="77" t="n">
        <v>1735.021057092</v>
      </c>
      <c r="AF14" s="77" t="n">
        <f aca="false">AB14-AD14</f>
        <v>15459.3358296866</v>
      </c>
      <c r="AG14" s="77" t="n">
        <f aca="false">AC14-AE14</f>
        <v>-355.672476452</v>
      </c>
      <c r="AH14" s="80" t="n">
        <f aca="false">(AB14+AC14+AD14+AE14)/(AB14+AD14+AA14)</f>
        <v>0.534521721846293</v>
      </c>
      <c r="AT14" s="50"/>
      <c r="AU14" s="51" t="s">
        <v>57</v>
      </c>
      <c r="AV14" s="88" t="n">
        <v>3754.875619202</v>
      </c>
      <c r="AW14" s="88" t="n">
        <v>3763.99907921299</v>
      </c>
      <c r="AX14" s="53" t="n">
        <f aca="false">(AW14-AV14)/AV14</f>
        <v>0.00242976357574456</v>
      </c>
      <c r="AY14" s="88" t="n">
        <v>3047.13540620447</v>
      </c>
      <c r="AZ14" s="88" t="n">
        <v>2580.49996661987</v>
      </c>
      <c r="BA14" s="53" t="n">
        <f aca="false">(AZ14-AY14)/AY14</f>
        <v>-0.153139055991556</v>
      </c>
      <c r="BB14" s="88" t="n">
        <v>9892.60073725077</v>
      </c>
      <c r="BC14" s="88" t="n">
        <v>9697.70768841311</v>
      </c>
      <c r="BD14" s="54" t="n">
        <f aca="false">(BC14-BB14)/BB14</f>
        <v>-0.0197008910006628</v>
      </c>
    </row>
    <row r="15" customFormat="false" ht="12.75" hidden="false" customHeight="true" outlineLevel="0" collapsed="false">
      <c r="H15" s="69" t="s">
        <v>67</v>
      </c>
      <c r="I15" s="70" t="n">
        <v>40394.3827291019</v>
      </c>
      <c r="J15" s="70" t="n">
        <v>39447.7922973119</v>
      </c>
      <c r="K15" s="70" t="n">
        <v>34179.7878030578</v>
      </c>
      <c r="L15" s="70" t="n">
        <v>34105.8162634594</v>
      </c>
      <c r="M15" s="70" t="n">
        <v>212753.370137647</v>
      </c>
      <c r="N15" s="70" t="n">
        <v>209336.841801862</v>
      </c>
      <c r="O15" s="71" t="n">
        <v>0.0234337144879324</v>
      </c>
      <c r="P15" s="71" t="n">
        <v>0.0020849403580223</v>
      </c>
      <c r="Q15" s="86" t="n">
        <v>0.0160586332126016</v>
      </c>
      <c r="R15" s="87"/>
      <c r="Z15" s="79" t="s">
        <v>67</v>
      </c>
      <c r="AA15" s="75" t="n">
        <v>209336.841801862</v>
      </c>
      <c r="AB15" s="77" t="n">
        <v>39447.7922973119</v>
      </c>
      <c r="AC15" s="77" t="n">
        <v>20832.260756529</v>
      </c>
      <c r="AD15" s="77" t="n">
        <v>34105.8162634594</v>
      </c>
      <c r="AE15" s="77" t="n">
        <v>57063.037552736</v>
      </c>
      <c r="AF15" s="77" t="n">
        <f aca="false">AB15-AD15</f>
        <v>5341.97603385246</v>
      </c>
      <c r="AG15" s="77" t="n">
        <f aca="false">AC15-AE15</f>
        <v>-36230.776796207</v>
      </c>
      <c r="AH15" s="80" t="n">
        <f aca="false">(AB15+AC15+AD15+AE15)/(AB15+AD15+AA15)</f>
        <v>0.535362387369019</v>
      </c>
      <c r="AT15" s="50"/>
      <c r="AU15" s="51" t="s">
        <v>58</v>
      </c>
      <c r="AV15" s="88" t="n">
        <v>2981.2776698985</v>
      </c>
      <c r="AW15" s="88" t="n">
        <v>2988.30220292405</v>
      </c>
      <c r="AX15" s="53" t="n">
        <f aca="false">(AW15-AV15)/AV15</f>
        <v>0.00235621562408321</v>
      </c>
      <c r="AY15" s="88" t="n">
        <v>2319.50938048227</v>
      </c>
      <c r="AZ15" s="88" t="n">
        <v>1972.41292834441</v>
      </c>
      <c r="BA15" s="53" t="n">
        <f aca="false">(AZ15-AY15)/AY15</f>
        <v>-0.149642185135588</v>
      </c>
      <c r="BB15" s="88" t="n">
        <v>8682.08634031184</v>
      </c>
      <c r="BC15" s="88" t="n">
        <v>8505.13751560839</v>
      </c>
      <c r="BD15" s="54" t="n">
        <f aca="false">(BC15-BB15)/BB15</f>
        <v>-0.0203809105055615</v>
      </c>
    </row>
    <row r="16" customFormat="false" ht="13.5" hidden="false" customHeight="false" outlineLevel="0" collapsed="false">
      <c r="H16" s="69" t="s">
        <v>68</v>
      </c>
      <c r="I16" s="70" t="n">
        <v>43325.718645917</v>
      </c>
      <c r="J16" s="70" t="n">
        <v>44052.9270803624</v>
      </c>
      <c r="K16" s="70" t="n">
        <v>42107.5700664326</v>
      </c>
      <c r="L16" s="70" t="n">
        <v>42489.7484937672</v>
      </c>
      <c r="M16" s="70" t="n">
        <v>159077.017465993</v>
      </c>
      <c r="N16" s="70" t="n">
        <v>157465.69957557</v>
      </c>
      <c r="O16" s="71" t="n">
        <v>-0.0167846825666897</v>
      </c>
      <c r="P16" s="71" t="n">
        <v>-0.00915638228975906</v>
      </c>
      <c r="Q16" s="86" t="n">
        <v>0.0101291683493325</v>
      </c>
      <c r="R16" s="87"/>
      <c r="Z16" s="79" t="s">
        <v>68</v>
      </c>
      <c r="AA16" s="75" t="n">
        <v>157465.69957557</v>
      </c>
      <c r="AB16" s="77" t="n">
        <v>44052.9270803624</v>
      </c>
      <c r="AC16" s="77" t="n">
        <v>14702.437523731</v>
      </c>
      <c r="AD16" s="77" t="n">
        <v>42489.7484937672</v>
      </c>
      <c r="AE16" s="77" t="n">
        <v>25511.143496868</v>
      </c>
      <c r="AF16" s="77" t="n">
        <f aca="false">AB16-AD16</f>
        <v>1563.1785865952</v>
      </c>
      <c r="AG16" s="77" t="n">
        <f aca="false">AC16-AE16</f>
        <v>-10808.705973137</v>
      </c>
      <c r="AH16" s="80" t="n">
        <f aca="false">(AB16+AC16+AD16+AE16)/(AB16+AD16+AA16)</f>
        <v>0.519475024236211</v>
      </c>
      <c r="AT16" s="81" t="s">
        <v>61</v>
      </c>
      <c r="AU16" s="82" t="s">
        <v>40</v>
      </c>
      <c r="AV16" s="70" t="n">
        <v>140.551860564294</v>
      </c>
      <c r="AW16" s="70" t="n">
        <v>116.711697014483</v>
      </c>
      <c r="AX16" s="84" t="n">
        <f aca="false">(AW16-AV16)/AV16</f>
        <v>-0.169618270822576</v>
      </c>
      <c r="AY16" s="70" t="n">
        <v>1599.39124821976</v>
      </c>
      <c r="AZ16" s="70" t="n">
        <v>1570.55381616733</v>
      </c>
      <c r="BA16" s="84" t="n">
        <f aca="false">(AZ16-AY16)/AY16</f>
        <v>-0.0180302550014171</v>
      </c>
      <c r="BB16" s="70" t="n">
        <v>5362.86460954732</v>
      </c>
      <c r="BC16" s="70" t="n">
        <v>5557.98428810495</v>
      </c>
      <c r="BD16" s="85" t="n">
        <f aca="false">(BC16-BB16)/BB16</f>
        <v>0.036383480241188</v>
      </c>
    </row>
    <row r="17" customFormat="false" ht="13.5" hidden="false" customHeight="false" outlineLevel="0" collapsed="false">
      <c r="H17" s="69" t="s">
        <v>69</v>
      </c>
      <c r="I17" s="70" t="n">
        <v>5971.73898907453</v>
      </c>
      <c r="J17" s="70" t="n">
        <v>5899.32374628999</v>
      </c>
      <c r="K17" s="70" t="n">
        <v>9083.70463903769</v>
      </c>
      <c r="L17" s="70" t="n">
        <v>8932.52725104366</v>
      </c>
      <c r="M17" s="70" t="n">
        <v>22239.179005</v>
      </c>
      <c r="N17" s="70" t="n">
        <v>21733.6526131683</v>
      </c>
      <c r="O17" s="71" t="n">
        <v>0.0121263241606894</v>
      </c>
      <c r="P17" s="71" t="n">
        <v>0.0165646025558641</v>
      </c>
      <c r="Q17" s="86" t="n">
        <v>0.0227313423628659</v>
      </c>
      <c r="R17" s="87"/>
      <c r="Z17" s="79" t="s">
        <v>69</v>
      </c>
      <c r="AA17" s="75" t="n">
        <v>21733.6526131683</v>
      </c>
      <c r="AB17" s="77" t="n">
        <v>5899.32374628999</v>
      </c>
      <c r="AC17" s="77" t="n">
        <v>1067.992467798</v>
      </c>
      <c r="AD17" s="77" t="n">
        <v>8932.52725104366</v>
      </c>
      <c r="AE17" s="77" t="n">
        <v>1518.638218975</v>
      </c>
      <c r="AF17" s="77" t="n">
        <f aca="false">AB17-AD17</f>
        <v>-3033.20350475367</v>
      </c>
      <c r="AG17" s="77" t="n">
        <f aca="false">AC17-AE17</f>
        <v>-450.645751177</v>
      </c>
      <c r="AH17" s="80" t="n">
        <f aca="false">(AB17+AC17+AD17+AE17)/(AB17+AD17+AA17)</f>
        <v>0.476363784556324</v>
      </c>
      <c r="AT17" s="81"/>
      <c r="AU17" s="82" t="s">
        <v>48</v>
      </c>
      <c r="AV17" s="70" t="n">
        <v>155.61043058704</v>
      </c>
      <c r="AW17" s="70" t="n">
        <v>130.49530254434</v>
      </c>
      <c r="AX17" s="84" t="n">
        <f aca="false">(AW17-AV17)/AV17</f>
        <v>-0.161397458691898</v>
      </c>
      <c r="AY17" s="70" t="n">
        <v>1759.65530875719</v>
      </c>
      <c r="AZ17" s="70" t="n">
        <v>1683.05716093794</v>
      </c>
      <c r="BA17" s="84" t="n">
        <f aca="false">(AZ17-AY17)/AY17</f>
        <v>-0.0435302001693459</v>
      </c>
      <c r="BB17" s="70" t="n">
        <v>3929.90077470745</v>
      </c>
      <c r="BC17" s="70" t="n">
        <v>4101.36071975977</v>
      </c>
      <c r="BD17" s="85" t="n">
        <f aca="false">(BC17-BB17)/BB17</f>
        <v>0.043629586313178</v>
      </c>
    </row>
    <row r="18" customFormat="false" ht="13.5" hidden="false" customHeight="false" outlineLevel="0" collapsed="false">
      <c r="H18" s="69" t="s">
        <v>70</v>
      </c>
      <c r="I18" s="70" t="n">
        <v>15708.7870295234</v>
      </c>
      <c r="J18" s="70" t="n">
        <v>16684.8922496686</v>
      </c>
      <c r="K18" s="70" t="n">
        <v>15450.575686221</v>
      </c>
      <c r="L18" s="70" t="n">
        <v>12967.9928094251</v>
      </c>
      <c r="M18" s="70" t="n">
        <v>74911.1821235455</v>
      </c>
      <c r="N18" s="70" t="n">
        <v>74982.5455226455</v>
      </c>
      <c r="O18" s="71" t="n">
        <v>-0.0621375296711782</v>
      </c>
      <c r="P18" s="71" t="n">
        <v>0.160612328968695</v>
      </c>
      <c r="Q18" s="86" t="n">
        <v>-0.000952640140991438</v>
      </c>
      <c r="R18" s="87"/>
      <c r="Z18" s="79" t="s">
        <v>70</v>
      </c>
      <c r="AA18" s="75" t="n">
        <v>74982.5455226455</v>
      </c>
      <c r="AB18" s="77" t="n">
        <v>16684.8922496686</v>
      </c>
      <c r="AC18" s="77" t="n">
        <v>7412.784888328</v>
      </c>
      <c r="AD18" s="77" t="n">
        <v>12967.9928094251</v>
      </c>
      <c r="AE18" s="77" t="n">
        <v>23323.154837087</v>
      </c>
      <c r="AF18" s="77" t="n">
        <f aca="false">AB18-AD18</f>
        <v>3716.89944024348</v>
      </c>
      <c r="AG18" s="77" t="n">
        <f aca="false">AC18-AE18</f>
        <v>-15910.369948759</v>
      </c>
      <c r="AH18" s="80" t="n">
        <f aca="false">(AB18+AC18+AD18+AE18)/(AB18+AD18+AA18)</f>
        <v>0.577135530945554</v>
      </c>
      <c r="AT18" s="81"/>
      <c r="AU18" s="82" t="s">
        <v>57</v>
      </c>
      <c r="AV18" s="70" t="n">
        <v>162.941560620982</v>
      </c>
      <c r="AW18" s="70" t="n">
        <v>137.20572752648</v>
      </c>
      <c r="AX18" s="84" t="n">
        <f aca="false">(AW18-AV18)/AV18</f>
        <v>-0.157945173695531</v>
      </c>
      <c r="AY18" s="70" t="n">
        <v>1879.5231932135</v>
      </c>
      <c r="AZ18" s="70" t="n">
        <v>1783.97240563788</v>
      </c>
      <c r="BA18" s="84" t="n">
        <f aca="false">(AZ18-AY18)/AY18</f>
        <v>-0.0508377805182868</v>
      </c>
      <c r="BB18" s="70" t="n">
        <v>4434.15268673778</v>
      </c>
      <c r="BC18" s="70" t="n">
        <v>4613.93835890765</v>
      </c>
      <c r="BD18" s="85" t="n">
        <f aca="false">(BC18-BB18)/BB18</f>
        <v>0.040545665625721</v>
      </c>
    </row>
    <row r="19" customFormat="false" ht="13.5" hidden="false" customHeight="false" outlineLevel="0" collapsed="false">
      <c r="H19" s="69" t="s">
        <v>71</v>
      </c>
      <c r="I19" s="70" t="n">
        <v>33201.5863123806</v>
      </c>
      <c r="J19" s="70" t="n">
        <v>31459.7147385958</v>
      </c>
      <c r="K19" s="70" t="n">
        <v>53113.5573779553</v>
      </c>
      <c r="L19" s="70" t="n">
        <v>53811.4779306561</v>
      </c>
      <c r="M19" s="70" t="n">
        <v>80270.152245</v>
      </c>
      <c r="N19" s="70" t="n">
        <v>80260.9847695984</v>
      </c>
      <c r="O19" s="71" t="n">
        <v>0.0524635045264467</v>
      </c>
      <c r="P19" s="71" t="n">
        <v>-0.0132206229966705</v>
      </c>
      <c r="Q19" s="86" t="n">
        <v>0.000114207773938407</v>
      </c>
      <c r="R19" s="87"/>
      <c r="Z19" s="79" t="s">
        <v>71</v>
      </c>
      <c r="AA19" s="75" t="n">
        <v>80260.9847695984</v>
      </c>
      <c r="AB19" s="77" t="n">
        <v>31459.7147385958</v>
      </c>
      <c r="AC19" s="77" t="n">
        <v>7454.541406395</v>
      </c>
      <c r="AD19" s="77" t="n">
        <v>53811.4779306561</v>
      </c>
      <c r="AE19" s="77" t="n">
        <v>20195.382424422</v>
      </c>
      <c r="AF19" s="77" t="n">
        <f aca="false">AB19-AD19</f>
        <v>-22351.7631920603</v>
      </c>
      <c r="AG19" s="77" t="n">
        <f aca="false">AC19-AE19</f>
        <v>-12740.841018027</v>
      </c>
      <c r="AH19" s="80" t="n">
        <f aca="false">(AB19+AC19+AD19+AE19)/(AB19+AD19+AA19)</f>
        <v>0.682170187375101</v>
      </c>
      <c r="AT19" s="81"/>
      <c r="AU19" s="82" t="s">
        <v>58</v>
      </c>
      <c r="AV19" s="70" t="n">
        <v>121.361101430534</v>
      </c>
      <c r="AW19" s="70" t="n">
        <v>99.1457625785634</v>
      </c>
      <c r="AX19" s="84" t="n">
        <f aca="false">(AW19-AV19)/AV19</f>
        <v>-0.183051559273185</v>
      </c>
      <c r="AY19" s="70" t="n">
        <v>1652.81969527992</v>
      </c>
      <c r="AZ19" s="70" t="n">
        <v>1578.71049919297</v>
      </c>
      <c r="BA19" s="84" t="n">
        <f aca="false">(AZ19-AY19)/AY19</f>
        <v>-0.0448380402887228</v>
      </c>
      <c r="BB19" s="70" t="n">
        <v>4915.3718850049</v>
      </c>
      <c r="BC19" s="70" t="n">
        <v>5103.10299006834</v>
      </c>
      <c r="BD19" s="85" t="n">
        <f aca="false">(BC19-BB19)/BB19</f>
        <v>0.0381926555010291</v>
      </c>
    </row>
    <row r="20" customFormat="false" ht="13.5" hidden="false" customHeight="false" outlineLevel="0" collapsed="false">
      <c r="H20" s="69" t="s">
        <v>72</v>
      </c>
      <c r="I20" s="70" t="n">
        <v>21161.0141434051</v>
      </c>
      <c r="J20" s="70" t="n">
        <v>20596.5396035349</v>
      </c>
      <c r="K20" s="70" t="n">
        <v>16730.0523785824</v>
      </c>
      <c r="L20" s="70" t="n">
        <v>16334.2374442444</v>
      </c>
      <c r="M20" s="70" t="n">
        <v>36753.9429140074</v>
      </c>
      <c r="N20" s="70" t="n">
        <v>37898.019365488</v>
      </c>
      <c r="O20" s="71" t="n">
        <v>0.0266752120689889</v>
      </c>
      <c r="P20" s="71" t="n">
        <v>0.0235813757613695</v>
      </c>
      <c r="Q20" s="86" t="n">
        <v>-0.031127992285274</v>
      </c>
      <c r="R20" s="87"/>
      <c r="Z20" s="79" t="s">
        <v>72</v>
      </c>
      <c r="AA20" s="75" t="n">
        <v>37898.019365488</v>
      </c>
      <c r="AB20" s="77" t="n">
        <v>20596.5396035349</v>
      </c>
      <c r="AC20" s="77" t="n">
        <v>3984.317940655</v>
      </c>
      <c r="AD20" s="77" t="n">
        <v>16334.2374442444</v>
      </c>
      <c r="AE20" s="77" t="n">
        <v>20617.401744793</v>
      </c>
      <c r="AF20" s="77" t="n">
        <f aca="false">AB20-AD20</f>
        <v>4262.30215929043</v>
      </c>
      <c r="AG20" s="77" t="n">
        <f aca="false">AC20-AE20</f>
        <v>-16633.083804138</v>
      </c>
      <c r="AH20" s="80" t="n">
        <f aca="false">(AB20+AC20+AD20+AE20)/(AB20+AD20+AA20)</f>
        <v>0.822310389617833</v>
      </c>
      <c r="AT20" s="50" t="s">
        <v>63</v>
      </c>
      <c r="AU20" s="51" t="s">
        <v>40</v>
      </c>
      <c r="AV20" s="88" t="n">
        <v>388.848952585895</v>
      </c>
      <c r="AW20" s="88" t="n">
        <v>281.605422045651</v>
      </c>
      <c r="AX20" s="53" t="n">
        <f aca="false">(AW20-AV20)/AV20</f>
        <v>-0.275797401091249</v>
      </c>
      <c r="AY20" s="88" t="n">
        <v>2823.09688875065</v>
      </c>
      <c r="AZ20" s="88" t="n">
        <v>2713.033725816</v>
      </c>
      <c r="BA20" s="53" t="n">
        <f aca="false">(AZ20-AY20)/AY20</f>
        <v>-0.0389866757224039</v>
      </c>
      <c r="BB20" s="88" t="n">
        <v>9.94346521070229</v>
      </c>
      <c r="BC20" s="88" t="n">
        <v>9.60684200887731</v>
      </c>
      <c r="BD20" s="54" t="n">
        <f aca="false">(BC20-BB20)/BB20</f>
        <v>-0.0338537114267437</v>
      </c>
    </row>
    <row r="21" customFormat="false" ht="13.5" hidden="false" customHeight="false" outlineLevel="0" collapsed="false">
      <c r="H21" s="69" t="s">
        <v>73</v>
      </c>
      <c r="I21" s="70" t="n">
        <v>13255.2802198764</v>
      </c>
      <c r="J21" s="70" t="n">
        <v>12506.5189509804</v>
      </c>
      <c r="K21" s="70" t="n">
        <v>10108.1356021735</v>
      </c>
      <c r="L21" s="70" t="n">
        <v>10682.6400875773</v>
      </c>
      <c r="M21" s="70" t="n">
        <v>20273.291025</v>
      </c>
      <c r="N21" s="70" t="n">
        <v>20812.5429982631</v>
      </c>
      <c r="O21" s="71" t="n">
        <v>0.0564877736626967</v>
      </c>
      <c r="P21" s="71" t="n">
        <v>-0.0569197856858879</v>
      </c>
      <c r="Q21" s="86" t="n">
        <v>-0.0265991334410432</v>
      </c>
      <c r="R21" s="87"/>
      <c r="Z21" s="79" t="s">
        <v>74</v>
      </c>
      <c r="AA21" s="75" t="n">
        <v>20812.5429982631</v>
      </c>
      <c r="AB21" s="77" t="n">
        <v>12506.5189509804</v>
      </c>
      <c r="AC21" s="77" t="n">
        <v>2053.966352823</v>
      </c>
      <c r="AD21" s="77" t="n">
        <v>10682.6400875773</v>
      </c>
      <c r="AE21" s="77" t="n">
        <v>2153.731730371</v>
      </c>
      <c r="AF21" s="77" t="n">
        <f aca="false">AB21-AD21</f>
        <v>1823.87886340303</v>
      </c>
      <c r="AG21" s="77" t="n">
        <f aca="false">AC21-AE21</f>
        <v>-99.7653775480003</v>
      </c>
      <c r="AH21" s="80" t="n">
        <f aca="false">(AB21+AC21+AD21+AE21)/(AB21+AD21+AA21)</f>
        <v>0.622631758626653</v>
      </c>
      <c r="AT21" s="50"/>
      <c r="AU21" s="51" t="s">
        <v>48</v>
      </c>
      <c r="AV21" s="88" t="n">
        <v>433.225156243474</v>
      </c>
      <c r="AW21" s="88" t="n">
        <v>279.798951532626</v>
      </c>
      <c r="AX21" s="53" t="n">
        <f aca="false">(AW21-AV21)/AV21</f>
        <v>-0.354148881937554</v>
      </c>
      <c r="AY21" s="88" t="n">
        <v>3057.84449417757</v>
      </c>
      <c r="AZ21" s="88" t="n">
        <v>2929.45351608518</v>
      </c>
      <c r="BA21" s="53" t="n">
        <f aca="false">(AZ21-AY21)/AY21</f>
        <v>-0.041987412485121</v>
      </c>
      <c r="BB21" s="88" t="n">
        <v>9.69422389608502</v>
      </c>
      <c r="BC21" s="88" t="n">
        <v>9.35911105136575</v>
      </c>
      <c r="BD21" s="54" t="n">
        <f aca="false">(BC21-BB21)/BB21</f>
        <v>-0.0345683004964014</v>
      </c>
    </row>
    <row r="22" customFormat="false" ht="13.5" hidden="false" customHeight="false" outlineLevel="0" collapsed="false">
      <c r="H22" s="69" t="s">
        <v>75</v>
      </c>
      <c r="I22" s="70" t="n">
        <v>26463.2941284731</v>
      </c>
      <c r="J22" s="70" t="n">
        <v>25597.050093456</v>
      </c>
      <c r="K22" s="70" t="n">
        <v>26556.3560299061</v>
      </c>
      <c r="L22" s="70" t="n">
        <v>26170.5092702123</v>
      </c>
      <c r="M22" s="70" t="n">
        <v>57059.0113070226</v>
      </c>
      <c r="N22" s="70" t="n">
        <v>57333.5431602707</v>
      </c>
      <c r="O22" s="71" t="n">
        <v>0.032733794621777</v>
      </c>
      <c r="P22" s="71" t="n">
        <v>0.0144510891965563</v>
      </c>
      <c r="Q22" s="86" t="n">
        <v>-0.00481136716111121</v>
      </c>
      <c r="R22" s="87"/>
      <c r="Z22" s="79" t="s">
        <v>75</v>
      </c>
      <c r="AA22" s="75" t="n">
        <v>57333.5431602707</v>
      </c>
      <c r="AB22" s="77" t="n">
        <v>25597.050093456</v>
      </c>
      <c r="AC22" s="77" t="n">
        <v>10727.692578689</v>
      </c>
      <c r="AD22" s="77" t="n">
        <v>26170.5092702123</v>
      </c>
      <c r="AE22" s="77" t="n">
        <v>28332.531204174</v>
      </c>
      <c r="AF22" s="77" t="n">
        <f aca="false">AB22-AD22</f>
        <v>-573.459176756282</v>
      </c>
      <c r="AG22" s="77" t="n">
        <f aca="false">AC22-AE22</f>
        <v>-17604.838625485</v>
      </c>
      <c r="AH22" s="80" t="n">
        <f aca="false">(AB22+AC22+AD22+AE22)/(AB22+AD22+AA22)</f>
        <v>0.832510222585531</v>
      </c>
      <c r="AT22" s="50"/>
      <c r="AU22" s="51" t="s">
        <v>57</v>
      </c>
      <c r="AV22" s="88" t="n">
        <v>469.600200869781</v>
      </c>
      <c r="AW22" s="88" t="n">
        <v>285.322761255286</v>
      </c>
      <c r="AX22" s="53" t="n">
        <f aca="false">(AW22-AV22)/AV22</f>
        <v>-0.392413459945676</v>
      </c>
      <c r="AY22" s="88" t="n">
        <v>3247.60810977076</v>
      </c>
      <c r="AZ22" s="88" t="n">
        <v>3111.65797918049</v>
      </c>
      <c r="BA22" s="53" t="n">
        <f aca="false">(AZ22-AY22)/AY22</f>
        <v>-0.0418616181494479</v>
      </c>
      <c r="BB22" s="88" t="n">
        <v>6.9465491136859</v>
      </c>
      <c r="BC22" s="88" t="n">
        <v>6.62808667918525</v>
      </c>
      <c r="BD22" s="54" t="n">
        <f aca="false">(BC22-BB22)/BB22</f>
        <v>-0.0458446963072958</v>
      </c>
    </row>
    <row r="23" customFormat="false" ht="13.5" hidden="false" customHeight="false" outlineLevel="0" collapsed="false">
      <c r="H23" s="89" t="s">
        <v>76</v>
      </c>
      <c r="I23" s="90" t="n">
        <v>6822.77898581569</v>
      </c>
      <c r="J23" s="90" t="n">
        <v>6784.04507411481</v>
      </c>
      <c r="K23" s="90" t="n">
        <v>6176.01783853776</v>
      </c>
      <c r="L23" s="90" t="n">
        <v>6240.41100049518</v>
      </c>
      <c r="M23" s="90" t="n">
        <v>8430.696111</v>
      </c>
      <c r="N23" s="90" t="n">
        <v>8557.54711101049</v>
      </c>
      <c r="O23" s="91" t="n">
        <v>0.00567714589339777</v>
      </c>
      <c r="P23" s="91" t="n">
        <v>-0.0105065729733446</v>
      </c>
      <c r="Q23" s="92" t="n">
        <v>-0.015046325752981</v>
      </c>
      <c r="R23" s="87"/>
      <c r="Z23" s="93" t="s">
        <v>76</v>
      </c>
      <c r="AA23" s="94" t="n">
        <v>8557.54711101049</v>
      </c>
      <c r="AB23" s="94" t="n">
        <v>6784.04507411481</v>
      </c>
      <c r="AC23" s="94" t="n">
        <v>288.682122111</v>
      </c>
      <c r="AD23" s="94" t="n">
        <v>6240.41100049518</v>
      </c>
      <c r="AE23" s="94" t="n">
        <v>393.943579316</v>
      </c>
      <c r="AF23" s="94" t="n">
        <f aca="false">AB23-AD23</f>
        <v>543.634073619621</v>
      </c>
      <c r="AG23" s="94" t="n">
        <f aca="false">AC23-AE23</f>
        <v>-105.261457205</v>
      </c>
      <c r="AH23" s="95" t="n">
        <f aca="false">(AB23+AC23+AD23+AE23)/(AB23+AD23+AA23)</f>
        <v>0.635116289166784</v>
      </c>
      <c r="AT23" s="50"/>
      <c r="AU23" s="51" t="s">
        <v>58</v>
      </c>
      <c r="AV23" s="88" t="n">
        <v>470.881209458035</v>
      </c>
      <c r="AW23" s="88" t="n">
        <v>272.78018034776</v>
      </c>
      <c r="AX23" s="53" t="n">
        <f aca="false">(AW23-AV23)/AV23</f>
        <v>-0.420702769894516</v>
      </c>
      <c r="AY23" s="88" t="n">
        <v>2984.7301010978</v>
      </c>
      <c r="AZ23" s="88" t="n">
        <v>2862.53999335988</v>
      </c>
      <c r="BA23" s="53" t="n">
        <f aca="false">(AZ23-AY23)/AY23</f>
        <v>-0.0409384110452647</v>
      </c>
      <c r="BB23" s="88" t="n">
        <v>8.22827558426603</v>
      </c>
      <c r="BC23" s="88" t="n">
        <v>7.90204612010819</v>
      </c>
      <c r="BD23" s="54" t="n">
        <f aca="false">(BC23-BB23)/BB23</f>
        <v>-0.0396473672784672</v>
      </c>
    </row>
    <row r="24" customFormat="false" ht="13.5" hidden="false" customHeight="false" outlineLevel="0" collapsed="false">
      <c r="Z24" s="96"/>
      <c r="AA24" s="97"/>
      <c r="AB24" s="98"/>
      <c r="AC24" s="98"/>
      <c r="AD24" s="98"/>
      <c r="AE24" s="98"/>
      <c r="AF24" s="98"/>
      <c r="AG24" s="98"/>
      <c r="AH24" s="99"/>
      <c r="AT24" s="81" t="s">
        <v>64</v>
      </c>
      <c r="AU24" s="82" t="s">
        <v>40</v>
      </c>
      <c r="AV24" s="70" t="n">
        <v>2165.62854605451</v>
      </c>
      <c r="AW24" s="70" t="n">
        <v>2047.41882344281</v>
      </c>
      <c r="AX24" s="84" t="n">
        <f aca="false">(AW24-AV24)/AV24</f>
        <v>-0.0545844867195979</v>
      </c>
      <c r="AY24" s="70" t="n">
        <v>1727.71101408466</v>
      </c>
      <c r="AZ24" s="70" t="n">
        <v>1622.22322665973</v>
      </c>
      <c r="BA24" s="84" t="n">
        <f aca="false">(AZ24-AY24)/AY24</f>
        <v>-0.0610563841782434</v>
      </c>
      <c r="BB24" s="70" t="n">
        <v>5875.03949087271</v>
      </c>
      <c r="BC24" s="70" t="n">
        <v>5774.43851281284</v>
      </c>
      <c r="BD24" s="85" t="n">
        <f aca="false">(BC24-BB24)/BB24</f>
        <v>-0.0171234556322829</v>
      </c>
    </row>
    <row r="25" customFormat="false" ht="13.5" hidden="false" customHeight="false" outlineLevel="0" collapsed="false">
      <c r="Z25" s="100" t="s">
        <v>77</v>
      </c>
      <c r="AA25" s="101" t="n">
        <f aca="false">SUM(AA7:AA23)</f>
        <v>1167142.45785506</v>
      </c>
      <c r="AB25" s="101" t="n">
        <f aca="false">SUM(AB7:AB23)</f>
        <v>363449.444914871</v>
      </c>
      <c r="AC25" s="101" t="n">
        <f aca="false">SUM(AC7:AC23)</f>
        <v>105645.884536373</v>
      </c>
      <c r="AD25" s="101" t="n">
        <f aca="false">SUM(AD7:AD23)</f>
        <v>363449.44491487</v>
      </c>
      <c r="AE25" s="101" t="n">
        <f aca="false">SUM(AE7:AE23)</f>
        <v>277561.600362117</v>
      </c>
      <c r="AF25" s="101" t="n">
        <f aca="false">SUM(AF7:AF23)</f>
        <v>1.71894498635083E-010</v>
      </c>
      <c r="AG25" s="101" t="n">
        <f aca="false">SUM(AG7:AG23)</f>
        <v>-171915.715825744</v>
      </c>
      <c r="AH25" s="102" t="n">
        <f aca="false">AVERAGE(AH7:AH23)</f>
        <v>0.682895064241802</v>
      </c>
      <c r="AT25" s="81"/>
      <c r="AU25" s="82" t="s">
        <v>48</v>
      </c>
      <c r="AV25" s="70" t="n">
        <v>2311.4000613437</v>
      </c>
      <c r="AW25" s="70" t="n">
        <v>2187.47766401131</v>
      </c>
      <c r="AX25" s="84" t="n">
        <f aca="false">(AW25-AV25)/AV25</f>
        <v>-0.0536135649578322</v>
      </c>
      <c r="AY25" s="70" t="n">
        <v>1873.78939316964</v>
      </c>
      <c r="AZ25" s="70" t="n">
        <v>1754.85952855312</v>
      </c>
      <c r="BA25" s="84" t="n">
        <f aca="false">(AZ25-AY25)/AY25</f>
        <v>-0.0634702411327784</v>
      </c>
      <c r="BB25" s="70" t="n">
        <v>5248.93450671161</v>
      </c>
      <c r="BC25" s="70" t="n">
        <v>5155.30721194756</v>
      </c>
      <c r="BD25" s="85" t="n">
        <f aca="false">(BC25-BB25)/BB25</f>
        <v>-0.0178373905493261</v>
      </c>
    </row>
    <row r="26" customFormat="false" ht="13.5" hidden="false" customHeight="false" outlineLevel="0" collapsed="false">
      <c r="Z26" s="103"/>
      <c r="AA26" s="104"/>
      <c r="AB26" s="104"/>
      <c r="AC26" s="104"/>
      <c r="AD26" s="104"/>
      <c r="AE26" s="104"/>
      <c r="AF26" s="104"/>
      <c r="AG26" s="104"/>
      <c r="AH26" s="105"/>
      <c r="AT26" s="81"/>
      <c r="AU26" s="82" t="s">
        <v>57</v>
      </c>
      <c r="AV26" s="70" t="n">
        <v>2800.94687912667</v>
      </c>
      <c r="AW26" s="70" t="n">
        <v>2657.83951465583</v>
      </c>
      <c r="AX26" s="84" t="n">
        <f aca="false">(AW26-AV26)/AV26</f>
        <v>-0.0510924950192049</v>
      </c>
      <c r="AY26" s="70" t="n">
        <v>2363.61167070952</v>
      </c>
      <c r="AZ26" s="70" t="n">
        <v>2226.47633198307</v>
      </c>
      <c r="BA26" s="84" t="n">
        <f aca="false">(AZ26-AY26)/AY26</f>
        <v>-0.0580194032826408</v>
      </c>
      <c r="BB26" s="70" t="n">
        <v>7024.49770795705</v>
      </c>
      <c r="BC26" s="70" t="n">
        <v>6911.09383298611</v>
      </c>
      <c r="BD26" s="85" t="n">
        <f aca="false">(BC26-BB26)/BB26</f>
        <v>-0.0161440546620838</v>
      </c>
    </row>
    <row r="27" customFormat="false" ht="13.5" hidden="false" customHeight="false" outlineLevel="0" collapsed="false"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Z27" s="107"/>
      <c r="AA27" s="108"/>
      <c r="AB27" s="108"/>
      <c r="AC27" s="108"/>
      <c r="AD27" s="108"/>
      <c r="AE27" s="108"/>
      <c r="AF27" s="108"/>
      <c r="AG27" s="108"/>
      <c r="AH27" s="109"/>
      <c r="AT27" s="81"/>
      <c r="AU27" s="82" t="s">
        <v>58</v>
      </c>
      <c r="AV27" s="70" t="n">
        <v>2858.4411558249</v>
      </c>
      <c r="AW27" s="70" t="n">
        <v>2713.08063441578</v>
      </c>
      <c r="AX27" s="84" t="n">
        <f aca="false">(AW27-AV27)/AV27</f>
        <v>-0.0508530746252764</v>
      </c>
      <c r="AY27" s="70" t="n">
        <v>2342.42410763316</v>
      </c>
      <c r="AZ27" s="70" t="n">
        <v>2207.36765414195</v>
      </c>
      <c r="BA27" s="84" t="n">
        <f aca="false">(AZ27-AY27)/AY27</f>
        <v>-0.0576567040319936</v>
      </c>
      <c r="BB27" s="70" t="n">
        <v>6808.89123891435</v>
      </c>
      <c r="BC27" s="70" t="n">
        <v>6697.88883217904</v>
      </c>
      <c r="BD27" s="85" t="n">
        <f aca="false">(BC27-BB27)/BB27</f>
        <v>-0.0163025671640788</v>
      </c>
    </row>
    <row r="28" customFormat="false" ht="13.5" hidden="false" customHeight="false" outlineLevel="0" collapsed="false">
      <c r="AT28" s="50" t="s">
        <v>65</v>
      </c>
      <c r="AU28" s="51" t="s">
        <v>40</v>
      </c>
      <c r="AV28" s="88" t="n">
        <v>8870.12196696319</v>
      </c>
      <c r="AW28" s="88" t="n">
        <v>8717.28895505714</v>
      </c>
      <c r="AX28" s="53" t="n">
        <f aca="false">(AW28-AV28)/AV28</f>
        <v>-0.0172300913646139</v>
      </c>
      <c r="AY28" s="88" t="n">
        <v>6440.05523325854</v>
      </c>
      <c r="AZ28" s="88" t="n">
        <v>6181.11436580624</v>
      </c>
      <c r="BA28" s="53" t="n">
        <f aca="false">(AZ28-AY28)/AY28</f>
        <v>-0.0402078643852378</v>
      </c>
      <c r="BB28" s="88" t="n">
        <v>23848.8161276091</v>
      </c>
      <c r="BC28" s="88" t="n">
        <v>23734.4683902143</v>
      </c>
      <c r="BD28" s="54" t="n">
        <f aca="false">(BC28-BB28)/BB28</f>
        <v>-0.0047946923982703</v>
      </c>
    </row>
    <row r="29" customFormat="false" ht="13.5" hidden="false" customHeight="false" outlineLevel="0" collapsed="false">
      <c r="A29" s="22" t="s">
        <v>78</v>
      </c>
      <c r="H29" s="106"/>
      <c r="S29" s="22" t="s">
        <v>79</v>
      </c>
      <c r="Z29" s="22" t="s">
        <v>80</v>
      </c>
      <c r="AT29" s="50"/>
      <c r="AU29" s="51" t="s">
        <v>48</v>
      </c>
      <c r="AV29" s="88" t="n">
        <v>8835.35282481683</v>
      </c>
      <c r="AW29" s="88" t="n">
        <v>8682.99139145909</v>
      </c>
      <c r="AX29" s="53" t="n">
        <f aca="false">(AW29-AV29)/AV29</f>
        <v>-0.0172445216822331</v>
      </c>
      <c r="AY29" s="88" t="n">
        <v>9037.31364742692</v>
      </c>
      <c r="AZ29" s="88" t="n">
        <v>8670.3225577014</v>
      </c>
      <c r="BA29" s="53" t="n">
        <f aca="false">(AZ29-AY29)/AY29</f>
        <v>-0.0406084268005906</v>
      </c>
      <c r="BB29" s="88" t="n">
        <v>27442.3693017173</v>
      </c>
      <c r="BC29" s="88" t="n">
        <v>27316.9865579007</v>
      </c>
      <c r="BD29" s="54" t="n">
        <f aca="false">(BC29-BB29)/BB29</f>
        <v>-0.00456894747090084</v>
      </c>
    </row>
    <row r="30" customFormat="false" ht="13.5" hidden="false" customHeight="false" outlineLevel="0" collapsed="false">
      <c r="A30" s="22" t="s">
        <v>35</v>
      </c>
      <c r="H30" s="106"/>
      <c r="Z30" s="22" t="s">
        <v>29</v>
      </c>
      <c r="AJ30" s="22" t="s">
        <v>81</v>
      </c>
      <c r="AT30" s="50"/>
      <c r="AU30" s="51" t="s">
        <v>57</v>
      </c>
      <c r="AV30" s="88" t="n">
        <v>8849.07748619039</v>
      </c>
      <c r="AW30" s="88" t="n">
        <v>8696.52990340569</v>
      </c>
      <c r="AX30" s="53" t="n">
        <f aca="false">(AW30-AV30)/AV30</f>
        <v>-0.0172388119578295</v>
      </c>
      <c r="AY30" s="88" t="n">
        <v>7971.66656133815</v>
      </c>
      <c r="AZ30" s="88" t="n">
        <v>7655.41958651881</v>
      </c>
      <c r="BA30" s="53" t="n">
        <f aca="false">(AZ30-AY30)/AY30</f>
        <v>-0.0396713751617636</v>
      </c>
      <c r="BB30" s="88" t="n">
        <v>25107.0844144816</v>
      </c>
      <c r="BC30" s="88" t="n">
        <v>24988.8728136755</v>
      </c>
      <c r="BD30" s="54" t="n">
        <f aca="false">(BC30-BB30)/BB30</f>
        <v>-0.0047082966247531</v>
      </c>
    </row>
    <row r="31" customFormat="false" ht="13.5" hidden="false" customHeight="false" outlineLevel="0" collapsed="false">
      <c r="H31" s="106"/>
      <c r="Z31" s="110" t="s">
        <v>82</v>
      </c>
      <c r="AJ31" s="22" t="s">
        <v>35</v>
      </c>
      <c r="AT31" s="50"/>
      <c r="AU31" s="51" t="s">
        <v>58</v>
      </c>
      <c r="AV31" s="88" t="n">
        <v>9884.83193118192</v>
      </c>
      <c r="AW31" s="88" t="n">
        <v>9718.23627164228</v>
      </c>
      <c r="AX31" s="53" t="n">
        <f aca="false">(AW31-AV31)/AV31</f>
        <v>-0.0168536663748538</v>
      </c>
      <c r="AY31" s="88" t="n">
        <v>8581.57506985485</v>
      </c>
      <c r="AZ31" s="88" t="n">
        <v>8232.42431465666</v>
      </c>
      <c r="BA31" s="53" t="n">
        <f aca="false">(AZ31-AY31)/AY31</f>
        <v>-0.0406860922798048</v>
      </c>
      <c r="BB31" s="88" t="n">
        <v>23925.132627192</v>
      </c>
      <c r="BC31" s="88" t="n">
        <v>23810.5505387184</v>
      </c>
      <c r="BD31" s="54" t="n">
        <f aca="false">(BC31-BB31)/BB31</f>
        <v>-0.00478919345021052</v>
      </c>
    </row>
    <row r="32" customFormat="false" ht="12.75" hidden="false" customHeight="true" outlineLevel="0" collapsed="false">
      <c r="H32" s="106"/>
      <c r="Z32" s="58" t="n">
        <v>2008</v>
      </c>
      <c r="AA32" s="111" t="s">
        <v>43</v>
      </c>
      <c r="AB32" s="60" t="s">
        <v>44</v>
      </c>
      <c r="AC32" s="60"/>
      <c r="AD32" s="60" t="s">
        <v>45</v>
      </c>
      <c r="AE32" s="60"/>
      <c r="AF32" s="60" t="s">
        <v>46</v>
      </c>
      <c r="AG32" s="60"/>
      <c r="AH32" s="61" t="s">
        <v>47</v>
      </c>
      <c r="AT32" s="81" t="s">
        <v>66</v>
      </c>
      <c r="AU32" s="82" t="s">
        <v>40</v>
      </c>
      <c r="AV32" s="70" t="n">
        <v>11073.5560518711</v>
      </c>
      <c r="AW32" s="70" t="n">
        <v>10946.3479106728</v>
      </c>
      <c r="AX32" s="84" t="n">
        <f aca="false">(AW32-AV32)/AV32</f>
        <v>-0.0114875601480136</v>
      </c>
      <c r="AY32" s="70" t="n">
        <v>7361.09369793537</v>
      </c>
      <c r="AZ32" s="70" t="n">
        <v>7449.16753430077</v>
      </c>
      <c r="BA32" s="84" t="n">
        <f aca="false">(AZ32-AY32)/AY32</f>
        <v>0.0119647758851519</v>
      </c>
      <c r="BB32" s="70" t="n">
        <v>17764.5092423833</v>
      </c>
      <c r="BC32" s="70" t="n">
        <v>17909.8066727921</v>
      </c>
      <c r="BD32" s="85" t="n">
        <f aca="false">(BC32-BB32)/BB32</f>
        <v>0.00817908496239907</v>
      </c>
    </row>
    <row r="33" customFormat="false" ht="13.5" hidden="false" customHeight="false" outlineLevel="0" collapsed="false">
      <c r="H33" s="106"/>
      <c r="Z33" s="58"/>
      <c r="AA33" s="111"/>
      <c r="AB33" s="67" t="s">
        <v>56</v>
      </c>
      <c r="AC33" s="112" t="s">
        <v>83</v>
      </c>
      <c r="AD33" s="67" t="s">
        <v>55</v>
      </c>
      <c r="AE33" s="112" t="s">
        <v>83</v>
      </c>
      <c r="AF33" s="67" t="s">
        <v>56</v>
      </c>
      <c r="AG33" s="112" t="s">
        <v>83</v>
      </c>
      <c r="AH33" s="61"/>
      <c r="AT33" s="81"/>
      <c r="AU33" s="82" t="s">
        <v>48</v>
      </c>
      <c r="AV33" s="70" t="n">
        <v>12773.5391962985</v>
      </c>
      <c r="AW33" s="70" t="n">
        <v>12633.9599968603</v>
      </c>
      <c r="AX33" s="84" t="n">
        <f aca="false">(AW33-AV33)/AV33</f>
        <v>-0.01092721424291</v>
      </c>
      <c r="AY33" s="70" t="n">
        <v>8960.5008332076</v>
      </c>
      <c r="AZ33" s="70" t="n">
        <v>9056.58984668384</v>
      </c>
      <c r="BA33" s="84" t="n">
        <f aca="false">(AZ33-AY33)/AY33</f>
        <v>0.0107236208404925</v>
      </c>
      <c r="BB33" s="70" t="n">
        <v>20181.5375838107</v>
      </c>
      <c r="BC33" s="70" t="n">
        <v>20341.4700168635</v>
      </c>
      <c r="BD33" s="85" t="n">
        <f aca="false">(BC33-BB33)/BB33</f>
        <v>0.00792469019709762</v>
      </c>
    </row>
    <row r="34" customFormat="false" ht="13.5" hidden="false" customHeight="false" outlineLevel="0" collapsed="false">
      <c r="H34" s="106"/>
      <c r="Z34" s="74" t="s">
        <v>39</v>
      </c>
      <c r="AA34" s="77" t="n">
        <v>167237.82755112</v>
      </c>
      <c r="AB34" s="76" t="n">
        <v>26717.2418127813</v>
      </c>
      <c r="AC34" s="76" t="n">
        <v>21755.403258784</v>
      </c>
      <c r="AD34" s="76" t="n">
        <v>27342.4694159568</v>
      </c>
      <c r="AE34" s="76" t="n">
        <v>51576.26363665</v>
      </c>
      <c r="AF34" s="77" t="n">
        <f aca="false">AB34-AD34</f>
        <v>-625.227603175543</v>
      </c>
      <c r="AG34" s="77" t="n">
        <f aca="false">AC34-AE34</f>
        <v>-29820.860377866</v>
      </c>
      <c r="AH34" s="78" t="n">
        <f aca="false">(AB34+AC34+AD34+AE34)/(AA34+AB34+AD34)</f>
        <v>0.575656551928027</v>
      </c>
      <c r="AT34" s="81"/>
      <c r="AU34" s="82" t="s">
        <v>57</v>
      </c>
      <c r="AV34" s="70" t="n">
        <v>13357.9084021954</v>
      </c>
      <c r="AW34" s="70" t="n">
        <v>13214.0766514873</v>
      </c>
      <c r="AX34" s="84" t="n">
        <f aca="false">(AW34-AV34)/AV34</f>
        <v>-0.0107675353339362</v>
      </c>
      <c r="AY34" s="70" t="n">
        <v>8155.98861860785</v>
      </c>
      <c r="AZ34" s="70" t="n">
        <v>8250.47004293863</v>
      </c>
      <c r="BA34" s="84" t="n">
        <f aca="false">(AZ34-AY34)/AY34</f>
        <v>0.0115843006591762</v>
      </c>
      <c r="BB34" s="70" t="n">
        <v>18276.350538215</v>
      </c>
      <c r="BC34" s="70" t="n">
        <v>18424.7471456543</v>
      </c>
      <c r="BD34" s="85" t="n">
        <f aca="false">(BC34-BB34)/BB34</f>
        <v>0.00811959735227137</v>
      </c>
    </row>
    <row r="35" customFormat="false" ht="13.5" hidden="false" customHeight="false" outlineLevel="0" collapsed="false">
      <c r="H35" s="106"/>
      <c r="Z35" s="79" t="s">
        <v>59</v>
      </c>
      <c r="AA35" s="77" t="n">
        <v>41176.0037866446</v>
      </c>
      <c r="AB35" s="77" t="n">
        <v>20901.5787235036</v>
      </c>
      <c r="AC35" s="77" t="n">
        <v>3779.532553031</v>
      </c>
      <c r="AD35" s="77" t="n">
        <v>23980.3621874166</v>
      </c>
      <c r="AE35" s="77" t="n">
        <v>5442.161872193</v>
      </c>
      <c r="AF35" s="77" t="n">
        <f aca="false">AB35-AD35</f>
        <v>-3078.78346391293</v>
      </c>
      <c r="AG35" s="77" t="n">
        <f aca="false">AC35-AE35</f>
        <v>-1662.629319162</v>
      </c>
      <c r="AH35" s="80" t="n">
        <f aca="false">(AB35+AC35+AD35+AE35)/(AA35+AB35+AD35)</f>
        <v>0.628688443888379</v>
      </c>
      <c r="AT35" s="81"/>
      <c r="AU35" s="82" t="s">
        <v>58</v>
      </c>
      <c r="AV35" s="70" t="n">
        <v>12285.3436057921</v>
      </c>
      <c r="AW35" s="70" t="n">
        <v>12149.3170863334</v>
      </c>
      <c r="AX35" s="84" t="n">
        <f aca="false">(AW35-AV35)/AV35</f>
        <v>-0.0110722600704941</v>
      </c>
      <c r="AY35" s="70" t="n">
        <v>8640.43490496765</v>
      </c>
      <c r="AZ35" s="70" t="n">
        <v>8730.79775606068</v>
      </c>
      <c r="BA35" s="84" t="n">
        <f aca="false">(AZ35-AY35)/AY35</f>
        <v>0.01045813689784</v>
      </c>
      <c r="BB35" s="70" t="n">
        <v>20767.899834591</v>
      </c>
      <c r="BC35" s="70" t="n">
        <v>20931.3826658511</v>
      </c>
      <c r="BD35" s="85" t="n">
        <f aca="false">(BC35-BB35)/BB35</f>
        <v>0.00787190002658979</v>
      </c>
    </row>
    <row r="36" customFormat="false" ht="13.5" hidden="false" customHeight="false" outlineLevel="0" collapsed="false">
      <c r="H36" s="106"/>
      <c r="Z36" s="79" t="s">
        <v>60</v>
      </c>
      <c r="AA36" s="77" t="n">
        <v>26354.2113479624</v>
      </c>
      <c r="AB36" s="77" t="n">
        <v>12815.1492829331</v>
      </c>
      <c r="AC36" s="77" t="n">
        <v>4415.156234277</v>
      </c>
      <c r="AD36" s="77" t="n">
        <v>9096.92596641709</v>
      </c>
      <c r="AE36" s="77" t="n">
        <v>19532.981973809</v>
      </c>
      <c r="AF36" s="77" t="n">
        <f aca="false">AB36-AD36</f>
        <v>3718.223316516</v>
      </c>
      <c r="AG36" s="77" t="n">
        <f aca="false">AC36-AE36</f>
        <v>-15117.825739532</v>
      </c>
      <c r="AH36" s="80" t="n">
        <f aca="false">(AB36+AC36+AD36+AE36)/(AB36+AD36+AA36)</f>
        <v>0.950150025835831</v>
      </c>
      <c r="AT36" s="50" t="s">
        <v>67</v>
      </c>
      <c r="AU36" s="51" t="s">
        <v>40</v>
      </c>
      <c r="AV36" s="88" t="n">
        <v>10001.4260324889</v>
      </c>
      <c r="AW36" s="88" t="n">
        <v>9766.88391952703</v>
      </c>
      <c r="AX36" s="53" t="n">
        <f aca="false">(AW36-AV36)/AV36</f>
        <v>-0.0234508671263425</v>
      </c>
      <c r="AY36" s="88" t="n">
        <v>9187.51485641923</v>
      </c>
      <c r="AZ36" s="88" t="n">
        <v>9159.28385084655</v>
      </c>
      <c r="BA36" s="53" t="n">
        <f aca="false">(AZ36-AY36)/AY36</f>
        <v>-0.00307275754258638</v>
      </c>
      <c r="BB36" s="88" t="n">
        <v>58659.3961411281</v>
      </c>
      <c r="BC36" s="88" t="n">
        <v>57757.06484486</v>
      </c>
      <c r="BD36" s="54" t="n">
        <f aca="false">(BC36-BB36)/BB36</f>
        <v>-0.015382553446291</v>
      </c>
    </row>
    <row r="37" customFormat="false" ht="13.5" hidden="false" customHeight="false" outlineLevel="0" collapsed="false">
      <c r="H37" s="106"/>
      <c r="Z37" s="79" t="s">
        <v>62</v>
      </c>
      <c r="AA37" s="77" t="n">
        <v>15997.2147924076</v>
      </c>
      <c r="AB37" s="77" t="n">
        <v>459.279710227156</v>
      </c>
      <c r="AC37" s="77" t="n">
        <v>628.573631858</v>
      </c>
      <c r="AD37" s="77" t="n">
        <v>6860.89602462974</v>
      </c>
      <c r="AE37" s="77" t="n">
        <v>2764.717573974</v>
      </c>
      <c r="AF37" s="77" t="n">
        <f aca="false">AB37-AD37</f>
        <v>-6401.61631440259</v>
      </c>
      <c r="AG37" s="77" t="n">
        <f aca="false">AC37-AE37</f>
        <v>-2136.143942116</v>
      </c>
      <c r="AH37" s="80" t="n">
        <f aca="false">(AB37+AC37+AD37+AE37)/(AB37+AD37+AA37)</f>
        <v>0.459462516963975</v>
      </c>
      <c r="AT37" s="50"/>
      <c r="AU37" s="51" t="s">
        <v>48</v>
      </c>
      <c r="AV37" s="88" t="n">
        <v>10174.6154698909</v>
      </c>
      <c r="AW37" s="88" t="n">
        <v>9936.32064718046</v>
      </c>
      <c r="AX37" s="53" t="n">
        <f aca="false">(AW37-AV37)/AV37</f>
        <v>-0.0234205236960156</v>
      </c>
      <c r="AY37" s="88" t="n">
        <v>8282.94729468996</v>
      </c>
      <c r="AZ37" s="88" t="n">
        <v>8269.94563180063</v>
      </c>
      <c r="BA37" s="53" t="n">
        <f aca="false">(AZ37-AY37)/AY37</f>
        <v>-0.0015696904044848</v>
      </c>
      <c r="BB37" s="88" t="n">
        <v>50328.0106086779</v>
      </c>
      <c r="BC37" s="88" t="n">
        <v>49499.0776464564</v>
      </c>
      <c r="BD37" s="54" t="n">
        <f aca="false">(BC37-BB37)/BB37</f>
        <v>-0.0164706085576627</v>
      </c>
    </row>
    <row r="38" customFormat="false" ht="13.5" hidden="false" customHeight="false" outlineLevel="0" collapsed="false">
      <c r="H38" s="106"/>
      <c r="Z38" s="79" t="s">
        <v>63</v>
      </c>
      <c r="AA38" s="77" t="n">
        <v>28.6577886826662</v>
      </c>
      <c r="AB38" s="77" t="n">
        <v>1907.02014498349</v>
      </c>
      <c r="AC38" s="77" t="n">
        <v>3458.190854741</v>
      </c>
      <c r="AD38" s="77" t="n">
        <v>11008.0245795766</v>
      </c>
      <c r="AE38" s="77" t="n">
        <v>8221.038158583</v>
      </c>
      <c r="AF38" s="77" t="n">
        <f aca="false">AB38-AD38</f>
        <v>-9101.00443459312</v>
      </c>
      <c r="AG38" s="77" t="n">
        <f aca="false">AC38-AE38</f>
        <v>-4762.847303842</v>
      </c>
      <c r="AH38" s="80" t="n">
        <f aca="false">(AB38+AC38+AD38+AE38)/(AB38+AD38+AA38)</f>
        <v>1.90009571934472</v>
      </c>
      <c r="AT38" s="50"/>
      <c r="AU38" s="51" t="s">
        <v>57</v>
      </c>
      <c r="AV38" s="88" t="n">
        <v>9931.19252792031</v>
      </c>
      <c r="AW38" s="88" t="n">
        <v>9698.17225116987</v>
      </c>
      <c r="AX38" s="53" t="n">
        <f aca="false">(AW38-AV38)/AV38</f>
        <v>-0.0234634739076224</v>
      </c>
      <c r="AY38" s="88" t="n">
        <v>8197.9527616096</v>
      </c>
      <c r="AZ38" s="88" t="n">
        <v>8187.09540809711</v>
      </c>
      <c r="BA38" s="53" t="n">
        <f aca="false">(AZ38-AY38)/AY38</f>
        <v>-0.00132439815502966</v>
      </c>
      <c r="BB38" s="88" t="n">
        <v>50032.5078974022</v>
      </c>
      <c r="BC38" s="88" t="n">
        <v>49206.1782724804</v>
      </c>
      <c r="BD38" s="54" t="n">
        <f aca="false">(BC38-BB38)/BB38</f>
        <v>-0.0165158545843101</v>
      </c>
    </row>
    <row r="39" customFormat="false" ht="13.5" hidden="false" customHeight="false" outlineLevel="0" collapsed="false">
      <c r="H39" s="106"/>
      <c r="Z39" s="79" t="s">
        <v>64</v>
      </c>
      <c r="AA39" s="77" t="n">
        <v>20453.9143959091</v>
      </c>
      <c r="AB39" s="77" t="n">
        <v>9123.26284853257</v>
      </c>
      <c r="AC39" s="77" t="n">
        <v>2273.369893301</v>
      </c>
      <c r="AD39" s="77" t="n">
        <v>7537.22128149348</v>
      </c>
      <c r="AE39" s="77" t="n">
        <v>3220.077396481</v>
      </c>
      <c r="AF39" s="77" t="n">
        <f aca="false">AB39-AD39</f>
        <v>1586.04156703909</v>
      </c>
      <c r="AG39" s="77" t="n">
        <f aca="false">AC39-AE39</f>
        <v>-946.70750318</v>
      </c>
      <c r="AH39" s="80" t="n">
        <f aca="false">(AB39+AC39+AD39+AE39)/(AB39+AD39+AA39)</f>
        <v>0.596909347845881</v>
      </c>
      <c r="AT39" s="50"/>
      <c r="AU39" s="51" t="s">
        <v>58</v>
      </c>
      <c r="AV39" s="88" t="n">
        <v>10287.1486988019</v>
      </c>
      <c r="AW39" s="88" t="n">
        <v>10046.4154794345</v>
      </c>
      <c r="AX39" s="53" t="n">
        <f aca="false">(AW39-AV39)/AV39</f>
        <v>-0.0234013550708545</v>
      </c>
      <c r="AY39" s="88" t="n">
        <v>8511.37289033894</v>
      </c>
      <c r="AZ39" s="88" t="n">
        <v>8492.20009329424</v>
      </c>
      <c r="BA39" s="53" t="n">
        <f aca="false">(AZ39-AY39)/AY39</f>
        <v>-0.00225260921965564</v>
      </c>
      <c r="BB39" s="88" t="n">
        <v>53733.4554904393</v>
      </c>
      <c r="BC39" s="88" t="n">
        <v>52874.5210380653</v>
      </c>
      <c r="BD39" s="54" t="n">
        <f aca="false">(BC39-BB39)/BB39</f>
        <v>-0.0159850961479075</v>
      </c>
    </row>
    <row r="40" customFormat="false" ht="13.5" hidden="false" customHeight="false" outlineLevel="0" collapsed="false">
      <c r="H40" s="106"/>
      <c r="Z40" s="79" t="s">
        <v>65</v>
      </c>
      <c r="AA40" s="77" t="n">
        <v>93599.2611705683</v>
      </c>
      <c r="AB40" s="77" t="n">
        <v>36322.2979117528</v>
      </c>
      <c r="AC40" s="77" t="n">
        <v>4478.499266989</v>
      </c>
      <c r="AD40" s="77" t="n">
        <v>27690.0863775146</v>
      </c>
      <c r="AE40" s="77" t="n">
        <v>4804.312331023</v>
      </c>
      <c r="AF40" s="77" t="n">
        <f aca="false">AB40-AD40</f>
        <v>8632.21153423819</v>
      </c>
      <c r="AG40" s="77" t="n">
        <f aca="false">AC40-AE40</f>
        <v>-325.813064034</v>
      </c>
      <c r="AH40" s="80" t="n">
        <f aca="false">(AB40+AC40+AD40+AE40)/(AB40+AD40+AA40)</f>
        <v>0.465036677165821</v>
      </c>
      <c r="AT40" s="81" t="s">
        <v>84</v>
      </c>
      <c r="AU40" s="82" t="s">
        <v>40</v>
      </c>
      <c r="AV40" s="70" t="n">
        <v>9969.57068457265</v>
      </c>
      <c r="AW40" s="70" t="n">
        <v>10139.7258270513</v>
      </c>
      <c r="AX40" s="84" t="n">
        <f aca="false">(AW40-AV40)/AV40</f>
        <v>0.017067449327776</v>
      </c>
      <c r="AY40" s="70" t="n">
        <v>9159.40796029738</v>
      </c>
      <c r="AZ40" s="70" t="n">
        <v>9249.0556167819</v>
      </c>
      <c r="BA40" s="84" t="n">
        <f aca="false">(AZ40-AY40)/AY40</f>
        <v>0.00978749465829192</v>
      </c>
      <c r="BB40" s="70" t="n">
        <v>43216.0859599586</v>
      </c>
      <c r="BC40" s="70" t="n">
        <v>42799.0434748124</v>
      </c>
      <c r="BD40" s="85" t="n">
        <f aca="false">(BC40-BB40)/BB40</f>
        <v>-0.00965016789194107</v>
      </c>
    </row>
    <row r="41" customFormat="false" ht="13.5" hidden="false" customHeight="false" outlineLevel="0" collapsed="false">
      <c r="H41" s="106"/>
      <c r="Z41" s="79" t="s">
        <v>66</v>
      </c>
      <c r="AA41" s="77" t="n">
        <v>57740.722174558</v>
      </c>
      <c r="AB41" s="77" t="n">
        <v>43426.2279096207</v>
      </c>
      <c r="AC41" s="77" t="n">
        <v>3226.427956734</v>
      </c>
      <c r="AD41" s="77" t="n">
        <v>30730.7237561577</v>
      </c>
      <c r="AE41" s="77" t="n">
        <v>1728.363676298</v>
      </c>
      <c r="AF41" s="77" t="n">
        <f aca="false">AB41-AD41</f>
        <v>12695.504153463</v>
      </c>
      <c r="AG41" s="77" t="n">
        <f aca="false">AC41-AE41</f>
        <v>1498.064280436</v>
      </c>
      <c r="AH41" s="80" t="n">
        <f aca="false">(AB41+AC41+AD41+AE41)/(AB41+AD41+AA41)</f>
        <v>0.599796349665545</v>
      </c>
      <c r="AT41" s="81"/>
      <c r="AU41" s="82" t="s">
        <v>48</v>
      </c>
      <c r="AV41" s="70" t="n">
        <v>11991.9189452903</v>
      </c>
      <c r="AW41" s="70" t="n">
        <v>12189.4036420606</v>
      </c>
      <c r="AX41" s="84" t="n">
        <f aca="false">(AW41-AV41)/AV41</f>
        <v>0.016468148064651</v>
      </c>
      <c r="AY41" s="70" t="n">
        <v>11982.8622082684</v>
      </c>
      <c r="AZ41" s="70" t="n">
        <v>12084.0839977493</v>
      </c>
      <c r="BA41" s="84" t="n">
        <f aca="false">(AZ41-AY41)/AY41</f>
        <v>0.00844721300484096</v>
      </c>
      <c r="BB41" s="70" t="n">
        <v>42355.9878708512</v>
      </c>
      <c r="BC41" s="70" t="n">
        <v>41942.4920007905</v>
      </c>
      <c r="BD41" s="85" t="n">
        <f aca="false">(BC41-BB41)/BB41</f>
        <v>-0.00976239466593154</v>
      </c>
    </row>
    <row r="42" customFormat="false" ht="13.5" hidden="false" customHeight="false" outlineLevel="0" collapsed="false">
      <c r="H42" s="106"/>
      <c r="Z42" s="79" t="s">
        <v>67</v>
      </c>
      <c r="AA42" s="77" t="n">
        <v>189536.695447643</v>
      </c>
      <c r="AB42" s="77" t="n">
        <v>39346.0966020337</v>
      </c>
      <c r="AC42" s="77" t="n">
        <v>25006.23461597</v>
      </c>
      <c r="AD42" s="77" t="n">
        <v>33708.2781438843</v>
      </c>
      <c r="AE42" s="77" t="n">
        <v>59811.660044164</v>
      </c>
      <c r="AF42" s="77" t="n">
        <f aca="false">AB42-AD42</f>
        <v>5637.81845814936</v>
      </c>
      <c r="AG42" s="77" t="n">
        <f aca="false">AC42-AE42</f>
        <v>-34805.425428194</v>
      </c>
      <c r="AH42" s="80" t="n">
        <f aca="false">(AB42+AC42+AD42+AE42)/(AB42+AD42+AA42)</f>
        <v>0.601209589075825</v>
      </c>
      <c r="AT42" s="81"/>
      <c r="AU42" s="82" t="s">
        <v>57</v>
      </c>
      <c r="AV42" s="70" t="n">
        <v>11269.5909379915</v>
      </c>
      <c r="AW42" s="70" t="n">
        <v>11457.3142584077</v>
      </c>
      <c r="AX42" s="84" t="n">
        <f aca="false">(AW42-AV42)/AV42</f>
        <v>0.0166575097045809</v>
      </c>
      <c r="AY42" s="70" t="n">
        <v>11065.3526276676</v>
      </c>
      <c r="AZ42" s="70" t="n">
        <v>11166.9825703017</v>
      </c>
      <c r="BA42" s="84" t="n">
        <f aca="false">(AZ42-AY42)/AY42</f>
        <v>0.00918451910696904</v>
      </c>
      <c r="BB42" s="70" t="n">
        <v>39634.9502798568</v>
      </c>
      <c r="BC42" s="70" t="n">
        <v>39232.6746102484</v>
      </c>
      <c r="BD42" s="85" t="n">
        <f aca="false">(BC42-BB42)/BB42</f>
        <v>-0.0101495187143661</v>
      </c>
    </row>
    <row r="43" customFormat="false" ht="13.5" hidden="false" customHeight="false" outlineLevel="0" collapsed="false">
      <c r="H43" s="106"/>
      <c r="Z43" s="79" t="s">
        <v>68</v>
      </c>
      <c r="AA43" s="77" t="n">
        <v>140221.634044656</v>
      </c>
      <c r="AB43" s="77" t="n">
        <v>38342.198912117</v>
      </c>
      <c r="AC43" s="77" t="n">
        <v>18489.532139473</v>
      </c>
      <c r="AD43" s="77" t="n">
        <v>39105.1204335545</v>
      </c>
      <c r="AE43" s="77" t="n">
        <v>27145.349925841</v>
      </c>
      <c r="AF43" s="77" t="n">
        <f aca="false">AB43-AD43</f>
        <v>-762.9215214375</v>
      </c>
      <c r="AG43" s="77" t="n">
        <f aca="false">AC43-AE43</f>
        <v>-8655.817786368</v>
      </c>
      <c r="AH43" s="80" t="n">
        <f aca="false">(AB43+AC43+AD43+AE43)/(AB43+AD43+AA43)</f>
        <v>0.56545593431633</v>
      </c>
      <c r="AT43" s="81"/>
      <c r="AU43" s="82" t="s">
        <v>58</v>
      </c>
      <c r="AV43" s="70" t="n">
        <v>10094.6380780625</v>
      </c>
      <c r="AW43" s="70" t="n">
        <v>10266.4833528428</v>
      </c>
      <c r="AX43" s="84" t="n">
        <f aca="false">(AW43-AV43)/AV43</f>
        <v>0.0170234210925964</v>
      </c>
      <c r="AY43" s="70" t="n">
        <v>9899.94727019928</v>
      </c>
      <c r="AZ43" s="70" t="n">
        <v>9993.00089042078</v>
      </c>
      <c r="BA43" s="84" t="n">
        <f aca="false">(AZ43-AY43)/AY43</f>
        <v>0.00939940564144296</v>
      </c>
      <c r="BB43" s="70" t="n">
        <v>33869.993355326</v>
      </c>
      <c r="BC43" s="70" t="n">
        <v>33491.4894897185</v>
      </c>
      <c r="BD43" s="85" t="n">
        <f aca="false">(BC43-BB43)/BB43</f>
        <v>-0.0111751975158868</v>
      </c>
    </row>
    <row r="44" customFormat="false" ht="13.5" hidden="false" customHeight="false" outlineLevel="0" collapsed="false">
      <c r="H44" s="106"/>
      <c r="Z44" s="79" t="s">
        <v>69</v>
      </c>
      <c r="AA44" s="77" t="n">
        <v>16334.2836900675</v>
      </c>
      <c r="AB44" s="77" t="n">
        <v>6014.21082787521</v>
      </c>
      <c r="AC44" s="77" t="n">
        <v>1449.69179013</v>
      </c>
      <c r="AD44" s="77" t="n">
        <v>9258.94913660914</v>
      </c>
      <c r="AE44" s="77" t="n">
        <v>1889.755700303</v>
      </c>
      <c r="AF44" s="77" t="n">
        <f aca="false">AB44-AD44</f>
        <v>-3244.73830873393</v>
      </c>
      <c r="AG44" s="77" t="n">
        <f aca="false">AC44-AE44</f>
        <v>-440.063910173</v>
      </c>
      <c r="AH44" s="80" t="n">
        <f aca="false">(AB44+AC44+AD44+AE44)/(AB44+AD44+AA44)</f>
        <v>0.588867852090181</v>
      </c>
      <c r="AT44" s="50" t="s">
        <v>69</v>
      </c>
      <c r="AU44" s="51" t="s">
        <v>40</v>
      </c>
      <c r="AV44" s="88" t="n">
        <v>1304.06408750782</v>
      </c>
      <c r="AW44" s="88" t="n">
        <v>1287.26653965776</v>
      </c>
      <c r="AX44" s="53" t="n">
        <f aca="false">(AW44-AV44)/AV44</f>
        <v>-0.0128809220428442</v>
      </c>
      <c r="AY44" s="88" t="n">
        <v>1930.31384147541</v>
      </c>
      <c r="AZ44" s="88" t="n">
        <v>1903.81170851025</v>
      </c>
      <c r="BA44" s="53" t="n">
        <f aca="false">(AZ44-AY44)/AY44</f>
        <v>-0.0137294425371319</v>
      </c>
      <c r="BB44" s="88" t="n">
        <v>5485.88245614369</v>
      </c>
      <c r="BC44" s="88" t="n">
        <v>5360.68200746125</v>
      </c>
      <c r="BD44" s="54" t="n">
        <f aca="false">(BC44-BB44)/BB44</f>
        <v>-0.0228222988157941</v>
      </c>
    </row>
    <row r="45" customFormat="false" ht="13.5" hidden="false" customHeight="false" outlineLevel="0" collapsed="false">
      <c r="H45" s="106"/>
      <c r="Z45" s="79" t="s">
        <v>70</v>
      </c>
      <c r="AA45" s="77" t="n">
        <v>73267.4700524533</v>
      </c>
      <c r="AB45" s="77" t="n">
        <v>15282.7340433914</v>
      </c>
      <c r="AC45" s="77" t="n">
        <v>10520.044501554</v>
      </c>
      <c r="AD45" s="77" t="n">
        <v>13258.4124276878</v>
      </c>
      <c r="AE45" s="77" t="n">
        <v>25308.204584032</v>
      </c>
      <c r="AF45" s="77" t="n">
        <f aca="false">AB45-AD45</f>
        <v>2024.32161570359</v>
      </c>
      <c r="AG45" s="77" t="n">
        <f aca="false">AC45-AE45</f>
        <v>-14788.160082478</v>
      </c>
      <c r="AH45" s="80" t="n">
        <f aca="false">(AB45+AC45+AD45+AE45)/(AB45+AD45+AA45)</f>
        <v>0.632258818110808</v>
      </c>
      <c r="AT45" s="50"/>
      <c r="AU45" s="51" t="s">
        <v>48</v>
      </c>
      <c r="AV45" s="88" t="n">
        <v>1609.31491945268</v>
      </c>
      <c r="AW45" s="88" t="n">
        <v>1590.40620292768</v>
      </c>
      <c r="AX45" s="53" t="n">
        <f aca="false">(AW45-AV45)/AV45</f>
        <v>-0.0117495440429002</v>
      </c>
      <c r="AY45" s="88" t="n">
        <v>2419.58415160267</v>
      </c>
      <c r="AZ45" s="88" t="n">
        <v>2377.48952680379</v>
      </c>
      <c r="BA45" s="53" t="n">
        <f aca="false">(AZ45-AY45)/AY45</f>
        <v>-0.0173974626057109</v>
      </c>
      <c r="BB45" s="88" t="n">
        <v>4947.23173521023</v>
      </c>
      <c r="BC45" s="88" t="n">
        <v>4830.6391495073</v>
      </c>
      <c r="BD45" s="54" t="n">
        <f aca="false">(BC45-BB45)/BB45</f>
        <v>-0.0235672375872612</v>
      </c>
    </row>
    <row r="46" customFormat="false" ht="13.5" hidden="false" customHeight="false" outlineLevel="0" collapsed="false">
      <c r="Z46" s="79" t="s">
        <v>85</v>
      </c>
      <c r="AA46" s="77" t="n">
        <v>62728.1941407538</v>
      </c>
      <c r="AB46" s="77" t="n">
        <v>27862.3942774135</v>
      </c>
      <c r="AC46" s="77" t="n">
        <v>9347.1612495</v>
      </c>
      <c r="AD46" s="77" t="n">
        <v>46213.2458144725</v>
      </c>
      <c r="AE46" s="77" t="n">
        <v>21761.800825812</v>
      </c>
      <c r="AF46" s="77" t="n">
        <f aca="false">AB46-AD46</f>
        <v>-18350.851537059</v>
      </c>
      <c r="AG46" s="77" t="n">
        <f aca="false">AC46-AE46</f>
        <v>-12414.639576312</v>
      </c>
      <c r="AH46" s="80" t="n">
        <f aca="false">(AB46+AC46+AD46+AE46)/(AB46+AD46+AA46)</f>
        <v>0.768871740746154</v>
      </c>
      <c r="AT46" s="50"/>
      <c r="AU46" s="51" t="s">
        <v>57</v>
      </c>
      <c r="AV46" s="88" t="n">
        <v>1480.14744085281</v>
      </c>
      <c r="AW46" s="88" t="n">
        <v>1462.13206942667</v>
      </c>
      <c r="AX46" s="53" t="n">
        <f aca="false">(AW46-AV46)/AV46</f>
        <v>-0.0121713357256919</v>
      </c>
      <c r="AY46" s="88" t="n">
        <v>2325.14278406504</v>
      </c>
      <c r="AZ46" s="88" t="n">
        <v>2283.53110606247</v>
      </c>
      <c r="BA46" s="53" t="n">
        <f aca="false">(AZ46-AY46)/AY46</f>
        <v>-0.0178963968525901</v>
      </c>
      <c r="BB46" s="88" t="n">
        <v>6372.61833701263</v>
      </c>
      <c r="BC46" s="88" t="n">
        <v>6233.24747944576</v>
      </c>
      <c r="BD46" s="54" t="n">
        <f aca="false">(BC46-BB46)/BB46</f>
        <v>-0.0218702659089737</v>
      </c>
    </row>
    <row r="47" customFormat="false" ht="13.5" hidden="false" customHeight="false" outlineLevel="0" collapsed="false">
      <c r="Z47" s="79" t="s">
        <v>86</v>
      </c>
      <c r="AA47" s="77" t="n">
        <v>30535.0357461051</v>
      </c>
      <c r="AB47" s="77" t="n">
        <v>18834.8760308936</v>
      </c>
      <c r="AC47" s="77" t="n">
        <v>4452.659733492</v>
      </c>
      <c r="AD47" s="77" t="n">
        <v>15490.6957154749</v>
      </c>
      <c r="AE47" s="77" t="n">
        <v>22293.164023791</v>
      </c>
      <c r="AF47" s="77" t="n">
        <f aca="false">AB47-AD47</f>
        <v>3344.18031541872</v>
      </c>
      <c r="AG47" s="77" t="n">
        <f aca="false">AC47-AE47</f>
        <v>-17840.504290299</v>
      </c>
      <c r="AH47" s="80" t="n">
        <f aca="false">(AB47+AC47+AD47+AE47)/(AB47+AD47+AA47)</f>
        <v>0.941579147416067</v>
      </c>
      <c r="AT47" s="50"/>
      <c r="AU47" s="51" t="s">
        <v>58</v>
      </c>
      <c r="AV47" s="88" t="n">
        <v>1578.21254126122</v>
      </c>
      <c r="AW47" s="88" t="n">
        <v>1559.51893427788</v>
      </c>
      <c r="AX47" s="53" t="n">
        <f aca="false">(AW47-AV47)/AV47</f>
        <v>-0.0118447968791304</v>
      </c>
      <c r="AY47" s="88" t="n">
        <v>2408.66386189455</v>
      </c>
      <c r="AZ47" s="88" t="n">
        <v>2368.40434058066</v>
      </c>
      <c r="BA47" s="53" t="n">
        <f aca="false">(AZ47-AY47)/AY47</f>
        <v>-0.0167144623003657</v>
      </c>
      <c r="BB47" s="88" t="n">
        <v>5433.44647663345</v>
      </c>
      <c r="BC47" s="88" t="n">
        <v>5309.08397675398</v>
      </c>
      <c r="BD47" s="54" t="n">
        <f aca="false">(BC47-BB47)/BB47</f>
        <v>-0.0228883270341017</v>
      </c>
    </row>
    <row r="48" customFormat="false" ht="13.5" hidden="false" customHeight="false" outlineLevel="0" collapsed="false">
      <c r="Z48" s="79" t="s">
        <v>87</v>
      </c>
      <c r="AA48" s="77" t="n">
        <v>21737.2963547879</v>
      </c>
      <c r="AB48" s="77" t="n">
        <v>13879.3172690014</v>
      </c>
      <c r="AC48" s="77" t="n">
        <v>2528.751828875</v>
      </c>
      <c r="AD48" s="77" t="n">
        <v>11717.6100700727</v>
      </c>
      <c r="AE48" s="77" t="n">
        <v>2591.70595462</v>
      </c>
      <c r="AF48" s="77" t="n">
        <f aca="false">AB48-AD48</f>
        <v>2161.70719892872</v>
      </c>
      <c r="AG48" s="77" t="n">
        <f aca="false">AC48-AE48</f>
        <v>-62.9541257450001</v>
      </c>
      <c r="AH48" s="80" t="n">
        <f aca="false">(AB48+AC48+AD48+AE48)/(AB48+AD48+AA48)</f>
        <v>0.648946633650027</v>
      </c>
      <c r="AT48" s="81" t="s">
        <v>70</v>
      </c>
      <c r="AU48" s="82" t="s">
        <v>40</v>
      </c>
      <c r="AV48" s="70" t="n">
        <v>3894.16444544565</v>
      </c>
      <c r="AW48" s="70" t="n">
        <v>4135.67007620825</v>
      </c>
      <c r="AX48" s="84" t="n">
        <f aca="false">(AW48-AV48)/AV48</f>
        <v>0.0620173169741322</v>
      </c>
      <c r="AY48" s="70" t="n">
        <v>3773.51482990498</v>
      </c>
      <c r="AZ48" s="70" t="n">
        <v>3164.98822184177</v>
      </c>
      <c r="BA48" s="84" t="n">
        <f aca="false">(AZ48-AY48)/AY48</f>
        <v>-0.161262545794351</v>
      </c>
      <c r="BB48" s="70" t="n">
        <v>17694.6285940445</v>
      </c>
      <c r="BC48" s="70" t="n">
        <v>17711.8096589108</v>
      </c>
      <c r="BD48" s="85" t="n">
        <f aca="false">(BC48-BB48)/BB48</f>
        <v>0.000970976292326999</v>
      </c>
    </row>
    <row r="49" customFormat="false" ht="13.5" hidden="false" customHeight="false" outlineLevel="0" collapsed="false">
      <c r="Z49" s="79" t="s">
        <v>75</v>
      </c>
      <c r="AA49" s="77" t="n">
        <v>54804.8495839132</v>
      </c>
      <c r="AB49" s="77" t="n">
        <v>24618.9713143153</v>
      </c>
      <c r="AC49" s="77" t="n">
        <v>13040.179370911</v>
      </c>
      <c r="AD49" s="77" t="n">
        <v>23304.2523054067</v>
      </c>
      <c r="AE49" s="77" t="n">
        <v>28029.416587067</v>
      </c>
      <c r="AF49" s="77" t="n">
        <f aca="false">AB49-AD49</f>
        <v>1314.71900890855</v>
      </c>
      <c r="AG49" s="77" t="n">
        <f aca="false">AC49-AE49</f>
        <v>-14989.237216156</v>
      </c>
      <c r="AH49" s="80" t="n">
        <f aca="false">(AB49+AC49+AD49+AE49)/(AB49+AD49+AA49)</f>
        <v>0.86629503311419</v>
      </c>
      <c r="AT49" s="81"/>
      <c r="AU49" s="82" t="s">
        <v>48</v>
      </c>
      <c r="AV49" s="70" t="n">
        <v>4053.8807093355</v>
      </c>
      <c r="AW49" s="70" t="n">
        <v>4307.5741844812</v>
      </c>
      <c r="AX49" s="84" t="n">
        <f aca="false">(AW49-AV49)/AV49</f>
        <v>0.0625803997047757</v>
      </c>
      <c r="AY49" s="70" t="n">
        <v>3942.61694457228</v>
      </c>
      <c r="AZ49" s="70" t="n">
        <v>3298.56986446652</v>
      </c>
      <c r="BA49" s="84" t="n">
        <f aca="false">(AZ49-AY49)/AY49</f>
        <v>-0.163355225516496</v>
      </c>
      <c r="BB49" s="70" t="n">
        <v>20865.061254179</v>
      </c>
      <c r="BC49" s="70" t="n">
        <v>20884.2669711596</v>
      </c>
      <c r="BD49" s="85" t="n">
        <f aca="false">(BC49-BB49)/BB49</f>
        <v>0.000920472590357549</v>
      </c>
    </row>
    <row r="50" customFormat="false" ht="13.5" hidden="false" customHeight="false" outlineLevel="0" collapsed="false">
      <c r="Z50" s="93" t="s">
        <v>88</v>
      </c>
      <c r="AA50" s="94" t="n">
        <v>6606.56148281654</v>
      </c>
      <c r="AB50" s="94" t="n">
        <v>6290.69607108316</v>
      </c>
      <c r="AC50" s="94" t="n">
        <v>487.551786881</v>
      </c>
      <c r="AD50" s="94" t="n">
        <v>5840.28005613364</v>
      </c>
      <c r="AE50" s="94" t="n">
        <v>565.22538705</v>
      </c>
      <c r="AF50" s="94" t="n">
        <f aca="false">AB50-AD50</f>
        <v>450.416014949516</v>
      </c>
      <c r="AG50" s="94" t="n">
        <f aca="false">AC50-AE50</f>
        <v>-77.673600169</v>
      </c>
      <c r="AH50" s="95" t="n">
        <f aca="false">(AB50+AC50+AD50+AE50)/(AB50+AD50+AA50)</f>
        <v>0.703601165506845</v>
      </c>
      <c r="AT50" s="81"/>
      <c r="AU50" s="82" t="s">
        <v>57</v>
      </c>
      <c r="AV50" s="70" t="n">
        <v>3643.34731075215</v>
      </c>
      <c r="AW50" s="70" t="n">
        <v>3865.71324883845</v>
      </c>
      <c r="AX50" s="84" t="n">
        <f aca="false">(AW50-AV50)/AV50</f>
        <v>0.0610334176569054</v>
      </c>
      <c r="AY50" s="70" t="n">
        <v>3690.12904657012</v>
      </c>
      <c r="AZ50" s="70" t="n">
        <v>3118.78268209775</v>
      </c>
      <c r="BA50" s="84" t="n">
        <f aca="false">(AZ50-AY50)/AY50</f>
        <v>-0.154830998391079</v>
      </c>
      <c r="BB50" s="70" t="n">
        <v>17756.886549855</v>
      </c>
      <c r="BC50" s="70" t="n">
        <v>17774.1073729233</v>
      </c>
      <c r="BD50" s="85" t="n">
        <f aca="false">(BC50-BB50)/BB50</f>
        <v>0.000969810953058488</v>
      </c>
    </row>
    <row r="51" customFormat="false" ht="13.5" hidden="false" customHeight="false" outlineLevel="0" collapsed="false">
      <c r="Z51" s="96"/>
      <c r="AA51" s="97"/>
      <c r="AB51" s="98"/>
      <c r="AC51" s="98"/>
      <c r="AD51" s="98"/>
      <c r="AE51" s="98"/>
      <c r="AF51" s="98"/>
      <c r="AG51" s="98"/>
      <c r="AH51" s="99"/>
      <c r="AT51" s="81"/>
      <c r="AU51" s="82" t="s">
        <v>58</v>
      </c>
      <c r="AV51" s="70" t="n">
        <v>4117.39456399006</v>
      </c>
      <c r="AW51" s="70" t="n">
        <v>4375.93474014069</v>
      </c>
      <c r="AX51" s="84" t="n">
        <f aca="false">(AW51-AV51)/AV51</f>
        <v>0.062792178921053</v>
      </c>
      <c r="AY51" s="70" t="n">
        <v>4044.31486517359</v>
      </c>
      <c r="AZ51" s="70" t="n">
        <v>3386.68197294389</v>
      </c>
      <c r="BA51" s="84" t="n">
        <f aca="false">(AZ51-AY51)/AY51</f>
        <v>-0.162606749017665</v>
      </c>
      <c r="BB51" s="70" t="n">
        <v>18594.6057254671</v>
      </c>
      <c r="BC51" s="70" t="n">
        <v>18612.3615196519</v>
      </c>
      <c r="BD51" s="85" t="n">
        <f aca="false">(BC51-BB51)/BB51</f>
        <v>0.000954889522635776</v>
      </c>
    </row>
    <row r="52" customFormat="false" ht="13.5" hidden="false" customHeight="false" outlineLevel="0" collapsed="false">
      <c r="Z52" s="100" t="s">
        <v>77</v>
      </c>
      <c r="AA52" s="101" t="n">
        <f aca="false">SUM(AA34:AA50)</f>
        <v>1018359.83355105</v>
      </c>
      <c r="AB52" s="101" t="n">
        <f aca="false">SUM(AB34:AB50)</f>
        <v>342143.553692459</v>
      </c>
      <c r="AC52" s="101" t="n">
        <f aca="false">SUM(AC34:AC50)</f>
        <v>129336.960666501</v>
      </c>
      <c r="AD52" s="101" t="n">
        <f aca="false">SUM(AD34:AD50)</f>
        <v>342143.553692459</v>
      </c>
      <c r="AE52" s="101" t="n">
        <f aca="false">SUM(AE34:AE50)</f>
        <v>286686.199651691</v>
      </c>
      <c r="AF52" s="101" t="n">
        <f aca="false">SUM(AF34:AF50)</f>
        <v>1.34605215862393E-010</v>
      </c>
      <c r="AG52" s="101" t="n">
        <f aca="false">SUM(AG34:AG50)</f>
        <v>-157349.23898519</v>
      </c>
      <c r="AH52" s="113" t="n">
        <f aca="false">AVERAGE(AH34:AH50)</f>
        <v>0.734875385097918</v>
      </c>
      <c r="AT52" s="50" t="s">
        <v>71</v>
      </c>
      <c r="AU52" s="51" t="s">
        <v>40</v>
      </c>
      <c r="AV52" s="88" t="n">
        <v>7269.36662372139</v>
      </c>
      <c r="AW52" s="88" t="n">
        <v>6870.62317754665</v>
      </c>
      <c r="AX52" s="53" t="n">
        <f aca="false">(AW52-AV52)/AV52</f>
        <v>-0.0548525706316083</v>
      </c>
      <c r="AY52" s="88" t="n">
        <v>12281.2185201668</v>
      </c>
      <c r="AZ52" s="88" t="n">
        <v>12444.2466848632</v>
      </c>
      <c r="BA52" s="53" t="n">
        <f aca="false">(AZ52-AY52)/AY52</f>
        <v>0.0132745919656722</v>
      </c>
      <c r="BB52" s="88" t="n">
        <v>24590.1893369481</v>
      </c>
      <c r="BC52" s="88" t="n">
        <v>24587.6939799143</v>
      </c>
      <c r="BD52" s="54" t="n">
        <f aca="false">(BC52-BB52)/BB52</f>
        <v>-0.000101477747876242</v>
      </c>
    </row>
    <row r="53" customFormat="false" ht="13.5" hidden="false" customHeight="false" outlineLevel="0" collapsed="false">
      <c r="Z53" s="103"/>
      <c r="AA53" s="104"/>
      <c r="AB53" s="104"/>
      <c r="AC53" s="104"/>
      <c r="AD53" s="104"/>
      <c r="AE53" s="104"/>
      <c r="AF53" s="104"/>
      <c r="AG53" s="104"/>
      <c r="AH53" s="105"/>
      <c r="AT53" s="50"/>
      <c r="AU53" s="51" t="s">
        <v>48</v>
      </c>
      <c r="AV53" s="88" t="n">
        <v>8997.00737951764</v>
      </c>
      <c r="AW53" s="88" t="n">
        <v>8536.72677666659</v>
      </c>
      <c r="AX53" s="53" t="n">
        <f aca="false">(AW53-AV53)/AV53</f>
        <v>-0.0511593003579069</v>
      </c>
      <c r="AY53" s="88" t="n">
        <v>14463.4475090518</v>
      </c>
      <c r="AZ53" s="88" t="n">
        <v>14648.657715469</v>
      </c>
      <c r="BA53" s="53" t="n">
        <f aca="false">(AZ53-AY53)/AY53</f>
        <v>0.0128053983188454</v>
      </c>
      <c r="BB53" s="88" t="n">
        <v>20485.9990239038</v>
      </c>
      <c r="BC53" s="88" t="n">
        <v>20483.6883271898</v>
      </c>
      <c r="BD53" s="54" t="n">
        <f aca="false">(BC53-BB53)/BB53</f>
        <v>-0.000112793948259508</v>
      </c>
    </row>
    <row r="54" customFormat="false" ht="13.5" hidden="false" customHeight="false" outlineLevel="0" collapsed="false">
      <c r="Z54" s="107"/>
      <c r="AA54" s="108"/>
      <c r="AB54" s="108"/>
      <c r="AC54" s="108"/>
      <c r="AD54" s="108"/>
      <c r="AE54" s="108"/>
      <c r="AF54" s="108"/>
      <c r="AG54" s="108"/>
      <c r="AH54" s="109"/>
      <c r="AT54" s="50"/>
      <c r="AU54" s="51" t="s">
        <v>57</v>
      </c>
      <c r="AV54" s="88" t="n">
        <v>8147.36055105731</v>
      </c>
      <c r="AW54" s="88" t="n">
        <v>7717.34367625683</v>
      </c>
      <c r="AX54" s="53" t="n">
        <f aca="false">(AW54-AV54)/AV54</f>
        <v>-0.0527798999572535</v>
      </c>
      <c r="AY54" s="88" t="n">
        <v>13702.2480246641</v>
      </c>
      <c r="AZ54" s="88" t="n">
        <v>13886.8695798929</v>
      </c>
      <c r="BA54" s="53" t="n">
        <f aca="false">(AZ54-AY54)/AY54</f>
        <v>0.0134738150190066</v>
      </c>
      <c r="BB54" s="88" t="n">
        <v>20396.2286274462</v>
      </c>
      <c r="BC54" s="88" t="n">
        <v>20393.9219697823</v>
      </c>
      <c r="BD54" s="54" t="n">
        <f aca="false">(BC54-BB54)/BB54</f>
        <v>-0.000113092361633552</v>
      </c>
    </row>
    <row r="55" customFormat="false" ht="13.5" hidden="false" customHeight="false" outlineLevel="0" collapsed="false">
      <c r="AT55" s="50"/>
      <c r="AU55" s="51" t="s">
        <v>58</v>
      </c>
      <c r="AV55" s="88" t="n">
        <v>8787.85175808421</v>
      </c>
      <c r="AW55" s="88" t="n">
        <v>8335.02110812569</v>
      </c>
      <c r="AX55" s="53" t="n">
        <f aca="false">(AW55-AV55)/AV55</f>
        <v>-0.0515291634888987</v>
      </c>
      <c r="AY55" s="88" t="n">
        <v>12666.6433240726</v>
      </c>
      <c r="AZ55" s="88" t="n">
        <v>12835.9777158361</v>
      </c>
      <c r="BA55" s="53" t="n">
        <f aca="false">(AZ55-AY55)/AY55</f>
        <v>0.0133685292489217</v>
      </c>
      <c r="BB55" s="88" t="n">
        <v>14797.7352567019</v>
      </c>
      <c r="BC55" s="88" t="n">
        <v>14795.6804927119</v>
      </c>
      <c r="BD55" s="54" t="n">
        <f aca="false">(BC55-BB55)/BB55</f>
        <v>-0.000138856653018141</v>
      </c>
    </row>
    <row r="56" customFormat="false" ht="13.5" hidden="false" customHeight="false" outlineLevel="0" collapsed="false">
      <c r="AT56" s="81" t="s">
        <v>72</v>
      </c>
      <c r="AU56" s="82" t="s">
        <v>40</v>
      </c>
      <c r="AV56" s="70" t="n">
        <v>5037.39868224942</v>
      </c>
      <c r="AW56" s="70" t="n">
        <v>4900.07622794476</v>
      </c>
      <c r="AX56" s="84" t="n">
        <f aca="false">(AW56-AV56)/AV56</f>
        <v>-0.0272605888409341</v>
      </c>
      <c r="AY56" s="70" t="n">
        <v>3769.46010652194</v>
      </c>
      <c r="AZ56" s="70" t="n">
        <v>3680.71941883135</v>
      </c>
      <c r="BA56" s="84" t="n">
        <f aca="false">(AZ56-AY56)/AY56</f>
        <v>-0.0235420153504366</v>
      </c>
      <c r="BB56" s="70" t="n">
        <v>9698.78083439036</v>
      </c>
      <c r="BC56" s="70" t="n">
        <v>9992.68656904306</v>
      </c>
      <c r="BD56" s="85" t="n">
        <f aca="false">(BC56-BB56)/BB56</f>
        <v>0.0303033690183573</v>
      </c>
    </row>
    <row r="57" customFormat="false" ht="13.5" hidden="false" customHeight="false" outlineLevel="0" collapsed="false">
      <c r="A57" s="22" t="s">
        <v>89</v>
      </c>
      <c r="AJ57" s="22" t="s">
        <v>90</v>
      </c>
      <c r="AT57" s="81"/>
      <c r="AU57" s="82" t="s">
        <v>48</v>
      </c>
      <c r="AV57" s="70" t="n">
        <v>6077.52282127272</v>
      </c>
      <c r="AW57" s="70" t="n">
        <v>5924.58469225462</v>
      </c>
      <c r="AX57" s="84" t="n">
        <f aca="false">(AW57-AV57)/AV57</f>
        <v>-0.0251645503465308</v>
      </c>
      <c r="AY57" s="70" t="n">
        <v>4557.34762620803</v>
      </c>
      <c r="AZ57" s="70" t="n">
        <v>4451.44451177719</v>
      </c>
      <c r="BA57" s="84" t="n">
        <f aca="false">(AZ57-AY57)/AY57</f>
        <v>-0.0232378837685791</v>
      </c>
      <c r="BB57" s="70" t="n">
        <v>9847.69257347526</v>
      </c>
      <c r="BC57" s="70" t="n">
        <v>10143.8997422424</v>
      </c>
      <c r="BD57" s="85" t="n">
        <f aca="false">(BC57-BB57)/BB57</f>
        <v>0.0300788399472399</v>
      </c>
    </row>
    <row r="58" customFormat="false" ht="13.5" hidden="false" customHeight="false" outlineLevel="0" collapsed="false">
      <c r="A58" s="22" t="s">
        <v>35</v>
      </c>
      <c r="AJ58" s="22" t="s">
        <v>35</v>
      </c>
      <c r="AT58" s="81"/>
      <c r="AU58" s="82" t="s">
        <v>57</v>
      </c>
      <c r="AV58" s="70" t="n">
        <v>5341.33106053545</v>
      </c>
      <c r="AW58" s="70" t="n">
        <v>5199.44558439894</v>
      </c>
      <c r="AX58" s="84" t="n">
        <f aca="false">(AW58-AV58)/AV58</f>
        <v>-0.0265636925568684</v>
      </c>
      <c r="AY58" s="70" t="n">
        <v>4256.96143261422</v>
      </c>
      <c r="AZ58" s="70" t="n">
        <v>4156.07756006516</v>
      </c>
      <c r="BA58" s="84" t="n">
        <f aca="false">(AZ58-AY58)/AY58</f>
        <v>-0.0236985639043263</v>
      </c>
      <c r="BB58" s="70" t="n">
        <v>8418.50307762379</v>
      </c>
      <c r="BC58" s="70" t="n">
        <v>8692.6220921459</v>
      </c>
      <c r="BD58" s="85" t="n">
        <f aca="false">(BC58-BB58)/BB58</f>
        <v>0.0325614912763656</v>
      </c>
    </row>
    <row r="59" customFormat="false" ht="13.5" hidden="false" customHeight="false" outlineLevel="0" collapsed="false">
      <c r="AT59" s="81"/>
      <c r="AU59" s="82" t="s">
        <v>58</v>
      </c>
      <c r="AV59" s="70" t="n">
        <v>4704.76157934749</v>
      </c>
      <c r="AW59" s="70" t="n">
        <v>4572.43309893657</v>
      </c>
      <c r="AX59" s="84" t="n">
        <f aca="false">(AW59-AV59)/AV59</f>
        <v>-0.0281265008181926</v>
      </c>
      <c r="AY59" s="70" t="n">
        <v>4146.28321323821</v>
      </c>
      <c r="AZ59" s="70" t="n">
        <v>4047.29323626198</v>
      </c>
      <c r="BA59" s="84" t="n">
        <f aca="false">(AZ59-AY59)/AY59</f>
        <v>-0.0238743886718044</v>
      </c>
      <c r="BB59" s="70" t="n">
        <v>8788.96642851795</v>
      </c>
      <c r="BC59" s="70" t="n">
        <v>9068.81096205657</v>
      </c>
      <c r="BD59" s="85" t="n">
        <f aca="false">(BC59-BB59)/BB59</f>
        <v>0.0318404371907253</v>
      </c>
    </row>
    <row r="60" customFormat="false" ht="13.5" hidden="false" customHeight="false" outlineLevel="0" collapsed="false">
      <c r="AT60" s="50" t="s">
        <v>73</v>
      </c>
      <c r="AU60" s="51" t="s">
        <v>40</v>
      </c>
      <c r="AV60" s="88" t="n">
        <v>3578.24155363113</v>
      </c>
      <c r="AW60" s="88" t="n">
        <v>3385.06058679492</v>
      </c>
      <c r="AX60" s="53" t="n">
        <f aca="false">(AW60-AV60)/AV60</f>
        <v>-0.0539876819216332</v>
      </c>
      <c r="AY60" s="88" t="n">
        <v>2672.4984790461</v>
      </c>
      <c r="AZ60" s="88" t="n">
        <v>2828.27736891092</v>
      </c>
      <c r="BA60" s="53" t="n">
        <f aca="false">(AZ60-AY60)/AY60</f>
        <v>0.0582896084267998</v>
      </c>
      <c r="BB60" s="88" t="n">
        <v>4361.64668227161</v>
      </c>
      <c r="BC60" s="88" t="n">
        <v>4483.26627788645</v>
      </c>
      <c r="BD60" s="54" t="n">
        <f aca="false">(BC60-BB60)/BB60</f>
        <v>0.0278838714995358</v>
      </c>
    </row>
    <row r="61" customFormat="false" ht="13.5" hidden="false" customHeight="false" outlineLevel="0" collapsed="false">
      <c r="AT61" s="50"/>
      <c r="AU61" s="51" t="s">
        <v>48</v>
      </c>
      <c r="AV61" s="88" t="n">
        <v>3499.54630314387</v>
      </c>
      <c r="AW61" s="88" t="n">
        <v>3308.14823094444</v>
      </c>
      <c r="AX61" s="53" t="n">
        <f aca="false">(AW61-AV61)/AV61</f>
        <v>-0.0546922531150629</v>
      </c>
      <c r="AY61" s="88" t="n">
        <v>2641.89747573314</v>
      </c>
      <c r="AZ61" s="88" t="n">
        <v>2788.57921295066</v>
      </c>
      <c r="BA61" s="53" t="n">
        <f aca="false">(AZ61-AY61)/AY61</f>
        <v>0.0555213586313839</v>
      </c>
      <c r="BB61" s="88" t="n">
        <v>6436.65830383205</v>
      </c>
      <c r="BC61" s="88" t="n">
        <v>6597.01764820219</v>
      </c>
      <c r="BD61" s="54" t="n">
        <f aca="false">(BC61-BB61)/BB61</f>
        <v>0.0249134468229675</v>
      </c>
    </row>
    <row r="62" customFormat="false" ht="13.5" hidden="false" customHeight="false" outlineLevel="0" collapsed="false">
      <c r="AT62" s="50"/>
      <c r="AU62" s="51" t="s">
        <v>57</v>
      </c>
      <c r="AV62" s="88" t="n">
        <v>3420.06745495972</v>
      </c>
      <c r="AW62" s="88" t="n">
        <v>3230.47003033798</v>
      </c>
      <c r="AX62" s="53" t="n">
        <f aca="false">(AW62-AV62)/AV62</f>
        <v>-0.0554367500403516</v>
      </c>
      <c r="AY62" s="88" t="n">
        <v>2682.88905355573</v>
      </c>
      <c r="AZ62" s="88" t="n">
        <v>2825.5157354729</v>
      </c>
      <c r="BA62" s="53" t="n">
        <f aca="false">(AZ62-AY62)/AY62</f>
        <v>0.0531616026865282</v>
      </c>
      <c r="BB62" s="88" t="n">
        <v>5877.55154406134</v>
      </c>
      <c r="BC62" s="88" t="n">
        <v>6027.47255874896</v>
      </c>
      <c r="BD62" s="54" t="n">
        <f aca="false">(BC62-BB62)/BB62</f>
        <v>0.0255073925874958</v>
      </c>
    </row>
    <row r="63" customFormat="false" ht="13.5" hidden="false" customHeight="false" outlineLevel="0" collapsed="false">
      <c r="AT63" s="50"/>
      <c r="AU63" s="51" t="s">
        <v>58</v>
      </c>
      <c r="AV63" s="88" t="n">
        <v>2757.42490814164</v>
      </c>
      <c r="AW63" s="88" t="n">
        <v>2582.84010290302</v>
      </c>
      <c r="AX63" s="53" t="n">
        <f aca="false">(AW63-AV63)/AV63</f>
        <v>-0.0633144368585105</v>
      </c>
      <c r="AY63" s="88" t="n">
        <v>2110.85059383846</v>
      </c>
      <c r="AZ63" s="88" t="n">
        <v>2241.11619699859</v>
      </c>
      <c r="BA63" s="53" t="n">
        <f aca="false">(AZ63-AY63)/AY63</f>
        <v>0.0617123748788183</v>
      </c>
      <c r="BB63" s="88" t="n">
        <v>3597.43449483501</v>
      </c>
      <c r="BC63" s="88" t="n">
        <v>3704.7865134255</v>
      </c>
      <c r="BD63" s="54" t="n">
        <f aca="false">(BC63-BB63)/BB63</f>
        <v>0.0298412712572313</v>
      </c>
    </row>
    <row r="64" customFormat="false" ht="13.5" hidden="false" customHeight="false" outlineLevel="0" collapsed="false">
      <c r="AT64" s="81" t="s">
        <v>75</v>
      </c>
      <c r="AU64" s="82" t="s">
        <v>40</v>
      </c>
      <c r="AV64" s="70" t="n">
        <v>5674.28898087925</v>
      </c>
      <c r="AW64" s="70" t="n">
        <v>5490.37104513917</v>
      </c>
      <c r="AX64" s="84" t="n">
        <f aca="false">(AW64-AV64)/AV64</f>
        <v>-0.03241250778024</v>
      </c>
      <c r="AY64" s="70" t="n">
        <v>7248.49055025311</v>
      </c>
      <c r="AZ64" s="70" t="n">
        <v>7138.8244991677</v>
      </c>
      <c r="BA64" s="84" t="n">
        <f aca="false">(AZ64-AY64)/AY64</f>
        <v>-0.0151295018356042</v>
      </c>
      <c r="BB64" s="70" t="n">
        <v>14417.5739475534</v>
      </c>
      <c r="BC64" s="70" t="n">
        <v>14486.6608190795</v>
      </c>
      <c r="BD64" s="85" t="n">
        <f aca="false">(BC64-BB64)/BB64</f>
        <v>0.00479185137370295</v>
      </c>
    </row>
    <row r="65" customFormat="false" ht="13.5" hidden="false" customHeight="false" outlineLevel="0" collapsed="false">
      <c r="AT65" s="81"/>
      <c r="AU65" s="82" t="s">
        <v>48</v>
      </c>
      <c r="AV65" s="70" t="n">
        <v>7330.67157638439</v>
      </c>
      <c r="AW65" s="70" t="n">
        <v>7089.32673269561</v>
      </c>
      <c r="AX65" s="84" t="n">
        <f aca="false">(AW65-AV65)/AV65</f>
        <v>-0.0329226103193965</v>
      </c>
      <c r="AY65" s="70" t="n">
        <v>6547.32141779589</v>
      </c>
      <c r="AZ65" s="70" t="n">
        <v>6454.10160596693</v>
      </c>
      <c r="BA65" s="84" t="n">
        <f aca="false">(AZ65-AY65)/AY65</f>
        <v>-0.0142378548234376</v>
      </c>
      <c r="BB65" s="70" t="n">
        <v>13397.8444778561</v>
      </c>
      <c r="BC65" s="70" t="n">
        <v>13463.9025561109</v>
      </c>
      <c r="BD65" s="85" t="n">
        <f aca="false">(BC65-BB65)/BB65</f>
        <v>0.00493050045206553</v>
      </c>
    </row>
    <row r="66" customFormat="false" ht="13.5" hidden="false" customHeight="false" outlineLevel="0" collapsed="false">
      <c r="AT66" s="81"/>
      <c r="AU66" s="82" t="s">
        <v>57</v>
      </c>
      <c r="AV66" s="70" t="n">
        <v>6280.28261338113</v>
      </c>
      <c r="AW66" s="70" t="n">
        <v>6075.35483326957</v>
      </c>
      <c r="AX66" s="84" t="n">
        <f aca="false">(AW66-AV66)/AV66</f>
        <v>-0.0326303436846813</v>
      </c>
      <c r="AY66" s="70" t="n">
        <v>5645.48751327822</v>
      </c>
      <c r="AZ66" s="70" t="n">
        <v>5572.02412379895</v>
      </c>
      <c r="BA66" s="84" t="n">
        <f aca="false">(AZ66-AY66)/AY66</f>
        <v>-0.0130127627253602</v>
      </c>
      <c r="BB66" s="70" t="n">
        <v>15463.1193531924</v>
      </c>
      <c r="BC66" s="70" t="n">
        <v>15535.3116963004</v>
      </c>
      <c r="BD66" s="85" t="n">
        <f aca="false">(BC66-BB66)/BB66</f>
        <v>0.00466867916227303</v>
      </c>
    </row>
    <row r="67" customFormat="false" ht="13.5" hidden="false" customHeight="false" outlineLevel="0" collapsed="false">
      <c r="AT67" s="81"/>
      <c r="AU67" s="82" t="s">
        <v>58</v>
      </c>
      <c r="AV67" s="70" t="n">
        <v>7178.05095782836</v>
      </c>
      <c r="AW67" s="70" t="n">
        <v>6941.99748235165</v>
      </c>
      <c r="AX67" s="84" t="n">
        <f aca="false">(AW67-AV67)/AV67</f>
        <v>-0.0328854555175964</v>
      </c>
      <c r="AY67" s="70" t="n">
        <v>7115.05654857877</v>
      </c>
      <c r="AZ67" s="70" t="n">
        <v>7007.63753124881</v>
      </c>
      <c r="BA67" s="84" t="n">
        <f aca="false">(AZ67-AY67)/AY67</f>
        <v>-0.0150974228520248</v>
      </c>
      <c r="BB67" s="70" t="n">
        <v>13780.4735284206</v>
      </c>
      <c r="BC67" s="70" t="n">
        <v>13847.6680887799</v>
      </c>
      <c r="BD67" s="85" t="n">
        <f aca="false">(BC67-BB67)/BB67</f>
        <v>0.0048760704935643</v>
      </c>
    </row>
    <row r="68" customFormat="false" ht="13.5" hidden="false" customHeight="false" outlineLevel="0" collapsed="false">
      <c r="AT68" s="50" t="s">
        <v>76</v>
      </c>
      <c r="AU68" s="51" t="s">
        <v>40</v>
      </c>
      <c r="AV68" s="88" t="n">
        <v>1549.61616339379</v>
      </c>
      <c r="AW68" s="88" t="n">
        <v>1540.53731585878</v>
      </c>
      <c r="AX68" s="53" t="n">
        <f aca="false">(AW68-AV68)/AV68</f>
        <v>-0.005858771836199</v>
      </c>
      <c r="AY68" s="88" t="n">
        <v>1344.19217847768</v>
      </c>
      <c r="AZ68" s="88" t="n">
        <v>1367.91649710997</v>
      </c>
      <c r="BA68" s="53" t="n">
        <f aca="false">(AZ68-AY68)/AY68</f>
        <v>0.017649499091087</v>
      </c>
      <c r="BB68" s="88" t="n">
        <v>1742.6474188142</v>
      </c>
      <c r="BC68" s="88" t="n">
        <v>1772.27155091548</v>
      </c>
      <c r="BD68" s="54" t="n">
        <f aca="false">(BC68-BB68)/BB68</f>
        <v>0.0169994984535865</v>
      </c>
    </row>
    <row r="69" customFormat="false" ht="13.5" hidden="false" customHeight="false" outlineLevel="0" collapsed="false">
      <c r="AT69" s="50"/>
      <c r="AU69" s="51" t="s">
        <v>48</v>
      </c>
      <c r="AV69" s="88" t="n">
        <v>1671.39946837818</v>
      </c>
      <c r="AW69" s="88" t="n">
        <v>1661.84884639615</v>
      </c>
      <c r="AX69" s="53" t="n">
        <f aca="false">(AW69-AV69)/AV69</f>
        <v>-0.00571414683486224</v>
      </c>
      <c r="AY69" s="88" t="n">
        <v>1488.21136899531</v>
      </c>
      <c r="AZ69" s="88" t="n">
        <v>1502.29999269814</v>
      </c>
      <c r="BA69" s="53" t="n">
        <f aca="false">(AZ69-AY69)/AY69</f>
        <v>0.0094668163382877</v>
      </c>
      <c r="BB69" s="88" t="n">
        <v>3737.86714969931</v>
      </c>
      <c r="BC69" s="88" t="n">
        <v>3778.90757733914</v>
      </c>
      <c r="BD69" s="54" t="n">
        <f aca="false">(BC69-BB69)/BB69</f>
        <v>0.0109796378512616</v>
      </c>
    </row>
    <row r="70" customFormat="false" ht="13.5" hidden="false" customHeight="false" outlineLevel="0" collapsed="false">
      <c r="AT70" s="50"/>
      <c r="AU70" s="51" t="s">
        <v>57</v>
      </c>
      <c r="AV70" s="88" t="n">
        <v>1628.09332993045</v>
      </c>
      <c r="AW70" s="88" t="n">
        <v>1618.71047092317</v>
      </c>
      <c r="AX70" s="53" t="n">
        <f aca="false">(AW70-AV70)/AV70</f>
        <v>-0.00576309652204002</v>
      </c>
      <c r="AY70" s="88" t="n">
        <v>1543.98480420126</v>
      </c>
      <c r="AZ70" s="88" t="n">
        <v>1555.08222281414</v>
      </c>
      <c r="BA70" s="53" t="n">
        <f aca="false">(AZ70-AY70)/AY70</f>
        <v>0.00718751802652452</v>
      </c>
      <c r="BB70" s="88" t="n">
        <v>1710.86917285969</v>
      </c>
      <c r="BC70" s="88" t="n">
        <v>1740.31147544019</v>
      </c>
      <c r="BD70" s="54" t="n">
        <f aca="false">(BC70-BB70)/BB70</f>
        <v>0.0172089736886708</v>
      </c>
    </row>
    <row r="71" customFormat="false" ht="13.5" hidden="false" customHeight="false" outlineLevel="0" collapsed="false">
      <c r="AT71" s="50"/>
      <c r="AU71" s="51" t="s">
        <v>58</v>
      </c>
      <c r="AV71" s="114" t="n">
        <v>1973.67002411328</v>
      </c>
      <c r="AW71" s="114" t="n">
        <v>1962.94844093671</v>
      </c>
      <c r="AX71" s="115" t="n">
        <f aca="false">(AW71-AV71)/AV71</f>
        <v>-0.00543230785571005</v>
      </c>
      <c r="AY71" s="114" t="n">
        <v>1799.62948686345</v>
      </c>
      <c r="AZ71" s="114" t="n">
        <v>1815.60790802079</v>
      </c>
      <c r="BA71" s="115" t="n">
        <f aca="false">(AZ71-AY71)/AY71</f>
        <v>0.00887872824599024</v>
      </c>
      <c r="BB71" s="114" t="n">
        <v>1239.3123696268</v>
      </c>
      <c r="BC71" s="114" t="n">
        <v>1266.05650731569</v>
      </c>
      <c r="BD71" s="116" t="n">
        <f aca="false">(BC71-BB71)/BB71</f>
        <v>0.021579819861675</v>
      </c>
    </row>
    <row r="72" customFormat="false" ht="12.75" hidden="false" customHeight="false" outlineLevel="0" collapsed="false">
      <c r="AT72" s="117" t="s">
        <v>91</v>
      </c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</row>
    <row r="73" customFormat="false" ht="13.5" hidden="false" customHeight="false" outlineLevel="0" collapsed="false"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</row>
  </sheetData>
  <mergeCells count="35">
    <mergeCell ref="BB2:BD2"/>
    <mergeCell ref="AT4:AT7"/>
    <mergeCell ref="H5:H6"/>
    <mergeCell ref="I5:J5"/>
    <mergeCell ref="K5:L5"/>
    <mergeCell ref="M5:N5"/>
    <mergeCell ref="O5:Q5"/>
    <mergeCell ref="Z5:Z6"/>
    <mergeCell ref="AB5:AC5"/>
    <mergeCell ref="AD5:AE5"/>
    <mergeCell ref="AF5:AG5"/>
    <mergeCell ref="AH5:AH6"/>
    <mergeCell ref="AT8:AT11"/>
    <mergeCell ref="AT12:AT15"/>
    <mergeCell ref="AT16:AT19"/>
    <mergeCell ref="AT20:AT23"/>
    <mergeCell ref="AT24:AT27"/>
    <mergeCell ref="AT28:AT31"/>
    <mergeCell ref="Z32:Z33"/>
    <mergeCell ref="AA32:AA33"/>
    <mergeCell ref="AB32:AC32"/>
    <mergeCell ref="AD32:AE32"/>
    <mergeCell ref="AF32:AG32"/>
    <mergeCell ref="AH32:AH33"/>
    <mergeCell ref="AT32:AT35"/>
    <mergeCell ref="AT36:AT39"/>
    <mergeCell ref="AT40:AT43"/>
    <mergeCell ref="AT44:AT47"/>
    <mergeCell ref="AT48:AT51"/>
    <mergeCell ref="AT52:AT55"/>
    <mergeCell ref="AT56:AT59"/>
    <mergeCell ref="AT60:AT63"/>
    <mergeCell ref="AT64:AT67"/>
    <mergeCell ref="AT68:AT71"/>
    <mergeCell ref="AT72:BD73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D73"/>
  <sheetViews>
    <sheetView showFormulas="false" showGridLines="true" showRowColHeaders="false" showZeros="true" rightToLeft="false" tabSelected="false" showOutlineSymbols="true" defaultGridColor="true" view="normal" topLeftCell="V1" colorId="64" zoomScale="100" zoomScaleNormal="100" zoomScalePageLayoutView="100" workbookViewId="0">
      <selection pane="topLeft" activeCell="AC7" activeCellId="0" sqref="AC7"/>
    </sheetView>
  </sheetViews>
  <sheetFormatPr defaultRowHeight="12.75" zeroHeight="false" outlineLevelRow="0" outlineLevelCol="0"/>
  <cols>
    <col collapsed="false" customWidth="true" hidden="false" outlineLevel="0" max="7" min="1" style="0" width="11.04"/>
    <col collapsed="false" customWidth="true" hidden="false" outlineLevel="0" max="8" min="8" style="0" width="15.54"/>
    <col collapsed="false" customWidth="true" hidden="false" outlineLevel="0" max="9" min="9" style="0" width="13.69"/>
    <col collapsed="false" customWidth="true" hidden="false" outlineLevel="0" max="10" min="10" style="0" width="11.04"/>
    <col collapsed="false" customWidth="true" hidden="false" outlineLevel="0" max="11" min="11" style="0" width="13.69"/>
    <col collapsed="false" customWidth="true" hidden="false" outlineLevel="0" max="12" min="12" style="0" width="11.04"/>
    <col collapsed="false" customWidth="true" hidden="false" outlineLevel="0" max="13" min="13" style="0" width="13.69"/>
    <col collapsed="false" customWidth="true" hidden="false" outlineLevel="0" max="1025" min="14" style="0" width="11.04"/>
  </cols>
  <sheetData>
    <row r="1" customFormat="false" ht="13.5" hidden="false" customHeight="false" outlineLevel="0" collapsed="false">
      <c r="AU1" s="0" t="n">
        <v>1000000</v>
      </c>
    </row>
    <row r="2" customFormat="false" ht="12.75" hidden="false" customHeight="false" outlineLevel="0" collapsed="false">
      <c r="AT2" s="39"/>
      <c r="AU2" s="40"/>
      <c r="AV2" s="41" t="s">
        <v>23</v>
      </c>
      <c r="AW2" s="42" t="s">
        <v>23</v>
      </c>
      <c r="AX2" s="42" t="s">
        <v>23</v>
      </c>
      <c r="AY2" s="43" t="s">
        <v>24</v>
      </c>
      <c r="AZ2" s="43" t="s">
        <v>24</v>
      </c>
      <c r="BA2" s="43" t="s">
        <v>24</v>
      </c>
      <c r="BB2" s="44" t="s">
        <v>25</v>
      </c>
      <c r="BC2" s="44"/>
      <c r="BD2" s="44"/>
    </row>
    <row r="3" customFormat="false" ht="13.5" hidden="false" customHeight="false" outlineLevel="0" collapsed="false">
      <c r="A3" s="22" t="s">
        <v>26</v>
      </c>
      <c r="H3" s="22" t="s">
        <v>92</v>
      </c>
      <c r="S3" s="22" t="s">
        <v>93</v>
      </c>
      <c r="Z3" s="22" t="s">
        <v>94</v>
      </c>
      <c r="AJ3" s="22" t="s">
        <v>30</v>
      </c>
      <c r="AT3" s="45"/>
      <c r="AV3" s="46" t="s">
        <v>31</v>
      </c>
      <c r="AW3" s="47" t="s">
        <v>32</v>
      </c>
      <c r="AX3" s="47" t="s">
        <v>33</v>
      </c>
      <c r="AY3" s="47" t="s">
        <v>31</v>
      </c>
      <c r="AZ3" s="47" t="s">
        <v>34</v>
      </c>
      <c r="BA3" s="47" t="s">
        <v>33</v>
      </c>
      <c r="BB3" s="47" t="s">
        <v>31</v>
      </c>
      <c r="BC3" s="47" t="s">
        <v>34</v>
      </c>
      <c r="BD3" s="48" t="s">
        <v>33</v>
      </c>
    </row>
    <row r="4" customFormat="false" ht="13.5" hidden="false" customHeight="false" outlineLevel="0" collapsed="false">
      <c r="A4" s="22" t="s">
        <v>95</v>
      </c>
      <c r="H4" s="22" t="s">
        <v>96</v>
      </c>
      <c r="AJ4" s="22" t="s">
        <v>95</v>
      </c>
      <c r="AT4" s="50" t="s">
        <v>39</v>
      </c>
      <c r="AU4" s="51" t="s">
        <v>40</v>
      </c>
      <c r="AV4" s="52" t="n">
        <v>7237.17829503347</v>
      </c>
      <c r="AW4" s="52" t="n">
        <v>7514.47063291883</v>
      </c>
      <c r="AX4" s="53" t="n">
        <f aca="false">(AW4-AV4)/AV4</f>
        <v>0.0383149794824944</v>
      </c>
      <c r="AY4" s="52" t="n">
        <v>5744.83731793474</v>
      </c>
      <c r="AZ4" s="52" t="n">
        <v>6421.07533268354</v>
      </c>
      <c r="BA4" s="53" t="n">
        <f aca="false">(AZ4-AY4)/AY4</f>
        <v>0.117712300161688</v>
      </c>
      <c r="BB4" s="52" t="n">
        <v>5074.59051123008</v>
      </c>
      <c r="BC4" s="52" t="n">
        <v>5538.13629336493</v>
      </c>
      <c r="BD4" s="54" t="n">
        <f aca="false">(BC4-BB4)/BB4</f>
        <v>0.0913464408820809</v>
      </c>
    </row>
    <row r="5" customFormat="false" ht="12.75" hidden="false" customHeight="true" outlineLevel="0" collapsed="false">
      <c r="H5" s="55" t="n">
        <v>2007</v>
      </c>
      <c r="I5" s="42" t="s">
        <v>97</v>
      </c>
      <c r="J5" s="42"/>
      <c r="K5" s="42" t="s">
        <v>98</v>
      </c>
      <c r="L5" s="42"/>
      <c r="M5" s="42" t="s">
        <v>99</v>
      </c>
      <c r="N5" s="42"/>
      <c r="O5" s="56" t="s">
        <v>42</v>
      </c>
      <c r="P5" s="56"/>
      <c r="Q5" s="56"/>
      <c r="Z5" s="118" t="n">
        <v>2007</v>
      </c>
      <c r="AA5" s="111" t="s">
        <v>43</v>
      </c>
      <c r="AB5" s="60" t="s">
        <v>44</v>
      </c>
      <c r="AC5" s="60"/>
      <c r="AD5" s="60" t="s">
        <v>45</v>
      </c>
      <c r="AE5" s="60"/>
      <c r="AF5" s="60" t="s">
        <v>46</v>
      </c>
      <c r="AG5" s="60"/>
      <c r="AH5" s="61" t="s">
        <v>47</v>
      </c>
      <c r="AI5" s="119"/>
      <c r="AJ5" s="119"/>
      <c r="AT5" s="50"/>
      <c r="AU5" s="51" t="s">
        <v>48</v>
      </c>
      <c r="AV5" s="52" t="n">
        <v>8114.97431758746</v>
      </c>
      <c r="AW5" s="52" t="n">
        <v>8416.1754674666</v>
      </c>
      <c r="AX5" s="53" t="n">
        <f aca="false">(AW5-AV5)/AV5</f>
        <v>0.0371167101818617</v>
      </c>
      <c r="AY5" s="52" t="n">
        <v>5943.50080417149</v>
      </c>
      <c r="AZ5" s="52" t="n">
        <v>6644.3744108485</v>
      </c>
      <c r="BA5" s="53" t="n">
        <f aca="false">(AZ5-AY5)/AY5</f>
        <v>0.117922690644728</v>
      </c>
      <c r="BB5" s="52" t="n">
        <v>5009.23833074157</v>
      </c>
      <c r="BC5" s="52" t="n">
        <v>5462.52763330239</v>
      </c>
      <c r="BD5" s="54" t="n">
        <f aca="false">(BC5-BB5)/BB5</f>
        <v>0.0904906639755963</v>
      </c>
    </row>
    <row r="6" customFormat="false" ht="13.5" hidden="false" customHeight="false" outlineLevel="0" collapsed="false">
      <c r="H6" s="55"/>
      <c r="I6" s="62" t="s">
        <v>49</v>
      </c>
      <c r="J6" s="62" t="s">
        <v>50</v>
      </c>
      <c r="K6" s="62" t="s">
        <v>49</v>
      </c>
      <c r="L6" s="62" t="s">
        <v>50</v>
      </c>
      <c r="M6" s="62" t="s">
        <v>49</v>
      </c>
      <c r="N6" s="62" t="s">
        <v>50</v>
      </c>
      <c r="O6" s="63" t="s">
        <v>51</v>
      </c>
      <c r="P6" s="63" t="s">
        <v>52</v>
      </c>
      <c r="Q6" s="64" t="s">
        <v>53</v>
      </c>
      <c r="Z6" s="120"/>
      <c r="AA6" s="111"/>
      <c r="AB6" s="67" t="s">
        <v>100</v>
      </c>
      <c r="AC6" s="112" t="s">
        <v>83</v>
      </c>
      <c r="AD6" s="67" t="s">
        <v>100</v>
      </c>
      <c r="AE6" s="112" t="s">
        <v>101</v>
      </c>
      <c r="AF6" s="67" t="s">
        <v>100</v>
      </c>
      <c r="AG6" s="112" t="s">
        <v>83</v>
      </c>
      <c r="AH6" s="61"/>
      <c r="AI6" s="121"/>
      <c r="AJ6" s="121"/>
      <c r="AK6" s="121"/>
      <c r="AT6" s="50"/>
      <c r="AU6" s="51" t="s">
        <v>57</v>
      </c>
      <c r="AV6" s="52" t="n">
        <v>7105.69895509386</v>
      </c>
      <c r="AW6" s="52" t="n">
        <v>7361.65808152479</v>
      </c>
      <c r="AX6" s="53" t="n">
        <f aca="false">(AW6-AV6)/AV6</f>
        <v>0.0360216676851238</v>
      </c>
      <c r="AY6" s="52" t="n">
        <v>5579.34379922403</v>
      </c>
      <c r="AZ6" s="52" t="n">
        <v>6212.69403979646</v>
      </c>
      <c r="BA6" s="53" t="n">
        <f aca="false">(AZ6-AY6)/AY6</f>
        <v>0.113516976792239</v>
      </c>
      <c r="BB6" s="52" t="n">
        <v>4760.77081654961</v>
      </c>
      <c r="BC6" s="52" t="n">
        <v>5186.05630044975</v>
      </c>
      <c r="BD6" s="54" t="n">
        <f aca="false">(BC6-BB6)/BB6</f>
        <v>0.0893312239315827</v>
      </c>
    </row>
    <row r="7" customFormat="false" ht="12.75" hidden="false" customHeight="true" outlineLevel="0" collapsed="false">
      <c r="H7" s="69" t="s">
        <v>39</v>
      </c>
      <c r="I7" s="70" t="n">
        <v>30712.2493601394</v>
      </c>
      <c r="J7" s="70" t="n">
        <v>31509.8191652692</v>
      </c>
      <c r="K7" s="70" t="n">
        <v>23393.4055789715</v>
      </c>
      <c r="L7" s="70" t="n">
        <v>26140.882107215</v>
      </c>
      <c r="M7" s="70" t="n">
        <v>19940.1168066372</v>
      </c>
      <c r="N7" s="70" t="n">
        <v>21740.3173631902</v>
      </c>
      <c r="O7" s="71" t="n">
        <f aca="false">(J7-I7)/I7</f>
        <v>0.0259691107537366</v>
      </c>
      <c r="P7" s="71" t="n">
        <f aca="false">(L7-K7)/K7</f>
        <v>0.117446624817772</v>
      </c>
      <c r="Q7" s="72" t="n">
        <f aca="false">(N7-M7)/M7</f>
        <v>0.0902803415852527</v>
      </c>
      <c r="Z7" s="74" t="s">
        <v>39</v>
      </c>
      <c r="AA7" s="122" t="n">
        <v>21740.3173631902</v>
      </c>
      <c r="AB7" s="76" t="n">
        <v>31509.8191652692</v>
      </c>
      <c r="AC7" s="76" t="n">
        <v>15965.99786324</v>
      </c>
      <c r="AD7" s="76" t="n">
        <v>26140.882107215</v>
      </c>
      <c r="AE7" s="76" t="n">
        <v>24007.00907833</v>
      </c>
      <c r="AF7" s="77" t="n">
        <f aca="false">AB7-AD7</f>
        <v>5368.9370580542</v>
      </c>
      <c r="AG7" s="77" t="n">
        <f aca="false">AC7-AE7</f>
        <v>-8041.01121509</v>
      </c>
      <c r="AH7" s="78" t="n">
        <f aca="false">(AB7+AC7+AD7+AE7)/(AA7+AB7+AD7)</f>
        <v>1.22965682884168</v>
      </c>
      <c r="AI7" s="123"/>
      <c r="AJ7" s="123"/>
      <c r="AK7" s="123"/>
      <c r="AT7" s="50"/>
      <c r="AU7" s="51" t="s">
        <v>58</v>
      </c>
      <c r="AV7" s="52" t="n">
        <v>7929.56582101666</v>
      </c>
      <c r="AW7" s="52" t="n">
        <v>8217.51498335899</v>
      </c>
      <c r="AX7" s="53" t="n">
        <f aca="false">(AW7-AV7)/AV7</f>
        <v>0.0363133579872854</v>
      </c>
      <c r="AY7" s="52" t="n">
        <v>6125.7236576413</v>
      </c>
      <c r="AZ7" s="52" t="n">
        <v>6862.7383238865</v>
      </c>
      <c r="BA7" s="53" t="n">
        <f aca="false">(AZ7-AY7)/AY7</f>
        <v>0.120314710136467</v>
      </c>
      <c r="BB7" s="52" t="n">
        <v>5095.51714811591</v>
      </c>
      <c r="BC7" s="52" t="n">
        <v>5553.59713607315</v>
      </c>
      <c r="BD7" s="54" t="n">
        <f aca="false">(BC7-BB7)/BB7</f>
        <v>0.0898986255255008</v>
      </c>
    </row>
    <row r="8" customFormat="false" ht="13.5" hidden="false" customHeight="false" outlineLevel="0" collapsed="false">
      <c r="H8" s="69" t="s">
        <v>59</v>
      </c>
      <c r="I8" s="70" t="n">
        <v>15288.7736348488</v>
      </c>
      <c r="J8" s="70" t="n">
        <v>16135.3262234562</v>
      </c>
      <c r="K8" s="70" t="n">
        <v>22367.2061429172</v>
      </c>
      <c r="L8" s="70" t="n">
        <v>19548.8981264684</v>
      </c>
      <c r="M8" s="70" t="n">
        <v>6435.2416131363</v>
      </c>
      <c r="N8" s="70" t="n">
        <v>6321.76424190962</v>
      </c>
      <c r="O8" s="71" t="n">
        <f aca="false">(J8-I8)/I8</f>
        <v>0.0553708628845009</v>
      </c>
      <c r="P8" s="71" t="n">
        <f aca="false">(L8-K8)/K8</f>
        <v>-0.126001790229902</v>
      </c>
      <c r="Q8" s="72" t="n">
        <f aca="false">(N8-M8)/M8</f>
        <v>-0.0176337390339847</v>
      </c>
      <c r="Z8" s="79" t="s">
        <v>59</v>
      </c>
      <c r="AA8" s="75" t="n">
        <v>6321.76424190962</v>
      </c>
      <c r="AB8" s="77" t="n">
        <v>16135.3262234562</v>
      </c>
      <c r="AC8" s="77" t="n">
        <v>8753.46336278</v>
      </c>
      <c r="AD8" s="77" t="n">
        <v>19548.8981264684</v>
      </c>
      <c r="AE8" s="77" t="n">
        <v>9047.68504689</v>
      </c>
      <c r="AF8" s="77" t="n">
        <f aca="false">AB8-AD8</f>
        <v>-3413.57190301221</v>
      </c>
      <c r="AG8" s="77" t="n">
        <f aca="false">AC8-AE8</f>
        <v>-294.22168411</v>
      </c>
      <c r="AH8" s="80" t="n">
        <f aca="false">(AB8+AC8+AD8+AE8)/(AA8+AB8+AD8)</f>
        <v>1.27327970493217</v>
      </c>
      <c r="AI8" s="123"/>
      <c r="AJ8" s="123"/>
      <c r="AK8" s="123"/>
      <c r="AT8" s="81" t="s">
        <v>59</v>
      </c>
      <c r="AU8" s="82" t="s">
        <v>40</v>
      </c>
      <c r="AV8" s="83" t="n">
        <v>3801.1348678051</v>
      </c>
      <c r="AW8" s="83" t="n">
        <v>4075.85390299209</v>
      </c>
      <c r="AX8" s="84" t="n">
        <f aca="false">(AW8-AV8)/AV8</f>
        <v>0.0722728986844985</v>
      </c>
      <c r="AY8" s="83" t="n">
        <v>5494.2120889752</v>
      </c>
      <c r="AZ8" s="83" t="n">
        <v>4819.09209548004</v>
      </c>
      <c r="BA8" s="84" t="n">
        <f aca="false">(AZ8-AY8)/AY8</f>
        <v>-0.122878400498931</v>
      </c>
      <c r="BB8" s="83" t="n">
        <v>1580.91593245687</v>
      </c>
      <c r="BC8" s="83" t="n">
        <v>1557.55892406095</v>
      </c>
      <c r="BD8" s="85" t="n">
        <f aca="false">(BC8-BB8)/BB8</f>
        <v>-0.0147743519540732</v>
      </c>
    </row>
    <row r="9" customFormat="false" ht="12.75" hidden="false" customHeight="true" outlineLevel="0" collapsed="false">
      <c r="H9" s="69" t="s">
        <v>60</v>
      </c>
      <c r="I9" s="70" t="n">
        <v>8902.90390922906</v>
      </c>
      <c r="J9" s="70" t="n">
        <v>8584.54391766644</v>
      </c>
      <c r="K9" s="70" t="n">
        <v>8133.23972379101</v>
      </c>
      <c r="L9" s="70" t="n">
        <v>9077.91395877641</v>
      </c>
      <c r="M9" s="70" t="n">
        <v>4487.80199905277</v>
      </c>
      <c r="N9" s="70" t="n">
        <v>4018.64526360391</v>
      </c>
      <c r="O9" s="71" t="n">
        <f aca="false">(J9-I9)/I9</f>
        <v>-0.0357591180145832</v>
      </c>
      <c r="P9" s="71" t="n">
        <f aca="false">(L9-K9)/K9</f>
        <v>0.116149808325713</v>
      </c>
      <c r="Q9" s="72" t="n">
        <f aca="false">(N9-M9)/M9</f>
        <v>-0.104540426593661</v>
      </c>
      <c r="Z9" s="79" t="s">
        <v>60</v>
      </c>
      <c r="AA9" s="75" t="n">
        <v>4018.64526360391</v>
      </c>
      <c r="AB9" s="77" t="n">
        <v>8584.54391766644</v>
      </c>
      <c r="AC9" s="77" t="n">
        <v>3677.16323351</v>
      </c>
      <c r="AD9" s="77" t="n">
        <v>9077.91395877641</v>
      </c>
      <c r="AE9" s="77" t="n">
        <v>4572.95512558</v>
      </c>
      <c r="AF9" s="77" t="n">
        <f aca="false">AB9-AD9</f>
        <v>-493.370041109969</v>
      </c>
      <c r="AG9" s="77" t="n">
        <f aca="false">AC9-AE9</f>
        <v>-895.791892070001</v>
      </c>
      <c r="AH9" s="80" t="n">
        <f aca="false">(AB9+AC9+AD9+AE9)/(AB9+AD9+AA9)</f>
        <v>1.19516871757647</v>
      </c>
      <c r="AI9" s="123"/>
      <c r="AJ9" s="123"/>
      <c r="AK9" s="123"/>
      <c r="AT9" s="81"/>
      <c r="AU9" s="82" t="s">
        <v>48</v>
      </c>
      <c r="AV9" s="83" t="n">
        <v>3666.20324830327</v>
      </c>
      <c r="AW9" s="83" t="n">
        <v>3932.27436562411</v>
      </c>
      <c r="AX9" s="84" t="n">
        <f aca="false">(AW9-AV9)/AV9</f>
        <v>0.0725740225788031</v>
      </c>
      <c r="AY9" s="83" t="n">
        <v>5518.46743696835</v>
      </c>
      <c r="AZ9" s="83" t="n">
        <v>4836.20820707431</v>
      </c>
      <c r="BA9" s="84" t="n">
        <f aca="false">(AZ9-AY9)/AY9</f>
        <v>-0.123632011547912</v>
      </c>
      <c r="BB9" s="83" t="n">
        <v>1705.0902472346</v>
      </c>
      <c r="BC9" s="83" t="n">
        <v>1672.08413189353</v>
      </c>
      <c r="BD9" s="85" t="n">
        <f aca="false">(BC9-BB9)/BB9</f>
        <v>-0.0193574008147643</v>
      </c>
    </row>
    <row r="10" customFormat="false" ht="13.5" hidden="false" customHeight="false" outlineLevel="0" collapsed="false">
      <c r="H10" s="69" t="s">
        <v>61</v>
      </c>
      <c r="I10" s="70" t="n">
        <v>980.371145158426</v>
      </c>
      <c r="J10" s="70" t="n">
        <v>1109.66915743773</v>
      </c>
      <c r="K10" s="70" t="n">
        <v>5124.42136995241</v>
      </c>
      <c r="L10" s="70" t="n">
        <v>7109.72106660719</v>
      </c>
      <c r="M10" s="70" t="n">
        <v>2121.63016944918</v>
      </c>
      <c r="N10" s="70" t="n">
        <v>1958.25302755357</v>
      </c>
      <c r="O10" s="71" t="n">
        <f aca="false">(J10-I10)/I10</f>
        <v>0.131886799114642</v>
      </c>
      <c r="P10" s="71" t="n">
        <f aca="false">(L10-K10)/K10</f>
        <v>0.387419291531293</v>
      </c>
      <c r="Q10" s="72" t="n">
        <f aca="false">(N10-M10)/M10</f>
        <v>-0.0770054763776397</v>
      </c>
      <c r="Z10" s="79" t="s">
        <v>61</v>
      </c>
      <c r="AA10" s="75" t="n">
        <v>1958.25302755357</v>
      </c>
      <c r="AB10" s="77" t="n">
        <v>1109.66915743773</v>
      </c>
      <c r="AC10" s="77" t="n">
        <v>1585.52201066</v>
      </c>
      <c r="AD10" s="77" t="n">
        <v>7109.72106660719</v>
      </c>
      <c r="AE10" s="77" t="n">
        <v>2070.24676703</v>
      </c>
      <c r="AF10" s="77" t="n">
        <f aca="false">AB10-AD10</f>
        <v>-6000.05190916946</v>
      </c>
      <c r="AG10" s="77" t="n">
        <f aca="false">AC10-AE10</f>
        <v>-484.72475637</v>
      </c>
      <c r="AH10" s="80" t="n">
        <f aca="false">(AB10+AC10+AD10+AE10)/(AB10+AD10+AA10)</f>
        <v>1.16678868655274</v>
      </c>
      <c r="AI10" s="123"/>
      <c r="AJ10" s="123"/>
      <c r="AK10" s="123"/>
      <c r="AT10" s="81"/>
      <c r="AU10" s="82" t="s">
        <v>57</v>
      </c>
      <c r="AV10" s="83" t="n">
        <v>3632.90221176684</v>
      </c>
      <c r="AW10" s="83" t="n">
        <v>3891.96514440687</v>
      </c>
      <c r="AX10" s="84" t="n">
        <f aca="false">(AW10-AV10)/AV10</f>
        <v>0.0713101860548107</v>
      </c>
      <c r="AY10" s="83" t="n">
        <v>5472.95912050559</v>
      </c>
      <c r="AZ10" s="83" t="n">
        <v>4772.61825478879</v>
      </c>
      <c r="BA10" s="84" t="n">
        <f aca="false">(AZ10-AY10)/AY10</f>
        <v>-0.12796384009024</v>
      </c>
      <c r="BB10" s="83" t="n">
        <v>1500.87250589595</v>
      </c>
      <c r="BC10" s="83" t="n">
        <v>1474.26988311514</v>
      </c>
      <c r="BD10" s="85" t="n">
        <f aca="false">(BC10-BB10)/BB10</f>
        <v>-0.0177247718752296</v>
      </c>
    </row>
    <row r="11" customFormat="false" ht="12.75" hidden="false" customHeight="true" outlineLevel="0" collapsed="false">
      <c r="H11" s="69" t="s">
        <v>63</v>
      </c>
      <c r="I11" s="70" t="n">
        <v>3067.01004182422</v>
      </c>
      <c r="J11" s="70" t="n">
        <v>2208.04852347127</v>
      </c>
      <c r="K11" s="70" t="n">
        <v>7990.80010409575</v>
      </c>
      <c r="L11" s="70" t="n">
        <v>11058.0181598045</v>
      </c>
      <c r="M11" s="70" t="n">
        <v>3527.60487331282</v>
      </c>
      <c r="N11" s="70" t="n">
        <v>3638.29157535995</v>
      </c>
      <c r="O11" s="71" t="n">
        <f aca="false">(J11-I11)/I11</f>
        <v>-0.280064788389817</v>
      </c>
      <c r="P11" s="71" t="n">
        <f aca="false">(L11-K11)/K11</f>
        <v>0.383843672192054</v>
      </c>
      <c r="Q11" s="86" t="n">
        <f aca="false">(N11-M11)/M11</f>
        <v>0.0313772959337063</v>
      </c>
      <c r="Z11" s="79" t="s">
        <v>63</v>
      </c>
      <c r="AA11" s="75" t="n">
        <v>3638.29157535995</v>
      </c>
      <c r="AB11" s="77" t="n">
        <v>2208.04852347127</v>
      </c>
      <c r="AC11" s="77" t="n">
        <v>1799.20511771</v>
      </c>
      <c r="AD11" s="77" t="n">
        <v>11058.0181598045</v>
      </c>
      <c r="AE11" s="77" t="n">
        <v>5324.70196587</v>
      </c>
      <c r="AF11" s="77" t="n">
        <f aca="false">AB11-AD11</f>
        <v>-8849.96963633323</v>
      </c>
      <c r="AG11" s="77" t="n">
        <f aca="false">AC11-AE11</f>
        <v>-3525.49684816</v>
      </c>
      <c r="AH11" s="80" t="n">
        <f aca="false">(AB11+AC11+AD11+AE11)/(AB11+AD11+AA11)</f>
        <v>1.20619626340677</v>
      </c>
      <c r="AI11" s="123"/>
      <c r="AJ11" s="123"/>
      <c r="AK11" s="123"/>
      <c r="AT11" s="81"/>
      <c r="AU11" s="82" t="s">
        <v>58</v>
      </c>
      <c r="AV11" s="83" t="n">
        <v>3954.24831750634</v>
      </c>
      <c r="AW11" s="83" t="n">
        <v>4235.23281043313</v>
      </c>
      <c r="AX11" s="84" t="n">
        <f aca="false">(AW11-AV11)/AV11</f>
        <v>0.0710588891655619</v>
      </c>
      <c r="AY11" s="83" t="n">
        <v>5881.56749646809</v>
      </c>
      <c r="AZ11" s="83" t="n">
        <v>5120.97956912528</v>
      </c>
      <c r="BA11" s="84" t="n">
        <f aca="false">(AZ11-AY11)/AY11</f>
        <v>-0.12931721480703</v>
      </c>
      <c r="BB11" s="83" t="n">
        <v>1648.36292754888</v>
      </c>
      <c r="BC11" s="83" t="n">
        <v>1617.85130283999</v>
      </c>
      <c r="BD11" s="85" t="n">
        <f aca="false">(BC11-BB11)/BB11</f>
        <v>-0.0185102589963362</v>
      </c>
    </row>
    <row r="12" customFormat="false" ht="13.5" hidden="false" customHeight="false" outlineLevel="0" collapsed="false">
      <c r="H12" s="69" t="s">
        <v>64</v>
      </c>
      <c r="I12" s="70" t="n">
        <v>5129.53850214662</v>
      </c>
      <c r="J12" s="70" t="n">
        <v>5220.38204686569</v>
      </c>
      <c r="K12" s="70" t="n">
        <v>4881.61185225257</v>
      </c>
      <c r="L12" s="70" t="n">
        <v>6111.80426721774</v>
      </c>
      <c r="M12" s="70" t="n">
        <v>1895.47368729483</v>
      </c>
      <c r="N12" s="70" t="n">
        <v>2070.41954344136</v>
      </c>
      <c r="O12" s="71" t="n">
        <f aca="false">(J12-I12)/I12</f>
        <v>0.0177098865094898</v>
      </c>
      <c r="P12" s="71" t="n">
        <f aca="false">(L12-K12)/K12</f>
        <v>0.252005372855998</v>
      </c>
      <c r="Q12" s="86" t="n">
        <f aca="false">(N12-M12)/M12</f>
        <v>0.0922966418996874</v>
      </c>
      <c r="Z12" s="79" t="s">
        <v>64</v>
      </c>
      <c r="AA12" s="75" t="n">
        <v>2070.41954344136</v>
      </c>
      <c r="AB12" s="77" t="n">
        <v>5220.38204686569</v>
      </c>
      <c r="AC12" s="77" t="n">
        <v>2178.77219216</v>
      </c>
      <c r="AD12" s="77" t="n">
        <v>6111.80426721774</v>
      </c>
      <c r="AE12" s="77" t="n">
        <v>2728.94223699</v>
      </c>
      <c r="AF12" s="77" t="n">
        <f aca="false">AB12-AD12</f>
        <v>-891.42222035205</v>
      </c>
      <c r="AG12" s="77" t="n">
        <f aca="false">AC12-AE12</f>
        <v>-550.17004483</v>
      </c>
      <c r="AH12" s="80" t="n">
        <f aca="false">(AB12+AC12+AD12+AE12)/(AB12+AD12+AA12)</f>
        <v>1.21169725618064</v>
      </c>
      <c r="AI12" s="123"/>
      <c r="AJ12" s="123"/>
      <c r="AK12" s="123"/>
      <c r="AT12" s="50" t="s">
        <v>60</v>
      </c>
      <c r="AU12" s="51" t="s">
        <v>40</v>
      </c>
      <c r="AV12" s="52" t="n">
        <v>2114.67101127222</v>
      </c>
      <c r="AW12" s="52" t="n">
        <v>2085.85566577494</v>
      </c>
      <c r="AX12" s="53" t="n">
        <f aca="false">(AW12-AV12)/AV12</f>
        <v>-0.0136263964199082</v>
      </c>
      <c r="AY12" s="52" t="n">
        <v>1952.88611095375</v>
      </c>
      <c r="AZ12" s="52" t="n">
        <v>2178.53333525911</v>
      </c>
      <c r="BA12" s="53" t="n">
        <f aca="false">(AZ12-AY12)/AY12</f>
        <v>0.115545511353534</v>
      </c>
      <c r="BB12" s="52" t="n">
        <v>1190.75203800129</v>
      </c>
      <c r="BC12" s="52" t="n">
        <v>1071.04201278549</v>
      </c>
      <c r="BD12" s="54" t="n">
        <f aca="false">(BC12-BB12)/BB12</f>
        <v>-0.100533126457412</v>
      </c>
    </row>
    <row r="13" customFormat="false" ht="12.75" hidden="false" customHeight="true" outlineLevel="0" collapsed="false">
      <c r="H13" s="69" t="s">
        <v>65</v>
      </c>
      <c r="I13" s="70" t="n">
        <v>19789.303718855</v>
      </c>
      <c r="J13" s="70" t="n">
        <v>19463.4569146599</v>
      </c>
      <c r="K13" s="70" t="n">
        <v>24548.9961566966</v>
      </c>
      <c r="L13" s="70" t="n">
        <v>26130.473190201</v>
      </c>
      <c r="M13" s="70" t="n">
        <v>11418.0875029389</v>
      </c>
      <c r="N13" s="70" t="n">
        <v>13655.3649572523</v>
      </c>
      <c r="O13" s="71" t="n">
        <f aca="false">(J13-I13)/I13</f>
        <v>-0.016465804397383</v>
      </c>
      <c r="P13" s="71" t="n">
        <f aca="false">(L13-K13)/K13</f>
        <v>0.064421250604702</v>
      </c>
      <c r="Q13" s="86" t="n">
        <f aca="false">(N13-M13)/M13</f>
        <v>0.195941522933467</v>
      </c>
      <c r="Z13" s="79" t="s">
        <v>65</v>
      </c>
      <c r="AA13" s="75" t="n">
        <v>13655.3649572523</v>
      </c>
      <c r="AB13" s="77" t="n">
        <v>19463.4569146599</v>
      </c>
      <c r="AC13" s="77" t="n">
        <v>9768.96073038</v>
      </c>
      <c r="AD13" s="77" t="n">
        <v>26130.473190201</v>
      </c>
      <c r="AE13" s="77" t="n">
        <v>9709.41367609</v>
      </c>
      <c r="AF13" s="77" t="n">
        <f aca="false">AB13-AD13</f>
        <v>-6667.01627554109</v>
      </c>
      <c r="AG13" s="77" t="n">
        <f aca="false">AC13-AE13</f>
        <v>59.5470542900002</v>
      </c>
      <c r="AH13" s="80" t="n">
        <f aca="false">(AB13+AC13+AD13+AE13)/(AB13+AD13+AA13)</f>
        <v>1.09827980979543</v>
      </c>
      <c r="AI13" s="123"/>
      <c r="AJ13" s="123"/>
      <c r="AK13" s="123"/>
      <c r="AT13" s="50"/>
      <c r="AU13" s="51" t="s">
        <v>48</v>
      </c>
      <c r="AV13" s="52" t="n">
        <v>2279.45359216506</v>
      </c>
      <c r="AW13" s="52" t="n">
        <v>2247.61810371082</v>
      </c>
      <c r="AX13" s="53" t="n">
        <f aca="false">(AW13-AV13)/AV13</f>
        <v>-0.0139662805874455</v>
      </c>
      <c r="AY13" s="52" t="n">
        <v>2135.88515002237</v>
      </c>
      <c r="AZ13" s="52" t="n">
        <v>2376.05562691774</v>
      </c>
      <c r="BA13" s="53" t="n">
        <f aca="false">(AZ13-AY13)/AY13</f>
        <v>0.112445407887617</v>
      </c>
      <c r="BB13" s="52" t="n">
        <v>997.52784561339</v>
      </c>
      <c r="BC13" s="52" t="n">
        <v>895.300525811212</v>
      </c>
      <c r="BD13" s="54" t="n">
        <f aca="false">(BC13-BB13)/BB13</f>
        <v>-0.102480667834709</v>
      </c>
    </row>
    <row r="14" customFormat="false" ht="13.5" hidden="false" customHeight="false" outlineLevel="0" collapsed="false">
      <c r="H14" s="69" t="s">
        <v>66</v>
      </c>
      <c r="I14" s="70" t="n">
        <v>18331.9606088685</v>
      </c>
      <c r="J14" s="70" t="n">
        <v>20031.445423733</v>
      </c>
      <c r="K14" s="70" t="n">
        <v>22419.8643425322</v>
      </c>
      <c r="L14" s="70" t="n">
        <v>22362.0214948569</v>
      </c>
      <c r="M14" s="70" t="n">
        <v>5914.26920322501</v>
      </c>
      <c r="N14" s="70" t="n">
        <v>6213.62544883715</v>
      </c>
      <c r="O14" s="71" t="n">
        <f aca="false">(J14-I14)/I14</f>
        <v>0.0927061131716799</v>
      </c>
      <c r="P14" s="71" t="n">
        <f aca="false">(L14-K14)/K14</f>
        <v>-0.00257998205482286</v>
      </c>
      <c r="Q14" s="86" t="n">
        <f aca="false">(N14-M14)/M14</f>
        <v>0.0506159316266668</v>
      </c>
      <c r="Z14" s="79" t="s">
        <v>66</v>
      </c>
      <c r="AA14" s="75" t="n">
        <v>6213.62544883715</v>
      </c>
      <c r="AB14" s="77" t="n">
        <v>20031.445423733</v>
      </c>
      <c r="AC14" s="77" t="n">
        <v>3088.56312878</v>
      </c>
      <c r="AD14" s="77" t="n">
        <v>22362.0214948569</v>
      </c>
      <c r="AE14" s="77" t="n">
        <v>8147.60341022</v>
      </c>
      <c r="AF14" s="77" t="n">
        <f aca="false">AB14-AD14</f>
        <v>-2330.57607112395</v>
      </c>
      <c r="AG14" s="77" t="n">
        <f aca="false">AC14-AE14</f>
        <v>-5059.04028144</v>
      </c>
      <c r="AH14" s="80" t="n">
        <f aca="false">(AB14+AC14+AD14+AE14)/(AB14+AD14+AA14)</f>
        <v>1.10332938765802</v>
      </c>
      <c r="AI14" s="123"/>
      <c r="AJ14" s="123"/>
      <c r="AK14" s="123"/>
      <c r="AT14" s="50"/>
      <c r="AU14" s="51" t="s">
        <v>57</v>
      </c>
      <c r="AV14" s="88" t="n">
        <v>2163.62818865706</v>
      </c>
      <c r="AW14" s="88" t="n">
        <v>2133.54867988516</v>
      </c>
      <c r="AX14" s="53" t="n">
        <f aca="false">(AW14-AV14)/AV14</f>
        <v>-0.0139023464981597</v>
      </c>
      <c r="AY14" s="88" t="n">
        <v>2044.65241560444</v>
      </c>
      <c r="AZ14" s="88" t="n">
        <v>2277.4895432916</v>
      </c>
      <c r="BA14" s="53" t="n">
        <f aca="false">(AZ14-AY14)/AY14</f>
        <v>0.113876141445947</v>
      </c>
      <c r="BB14" s="88" t="n">
        <v>1137.74029832297</v>
      </c>
      <c r="BC14" s="88" t="n">
        <v>1014.53915548928</v>
      </c>
      <c r="BD14" s="54" t="n">
        <f aca="false">(BC14-BB14)/BB14</f>
        <v>-0.10828582147902</v>
      </c>
    </row>
    <row r="15" customFormat="false" ht="12.75" hidden="false" customHeight="true" outlineLevel="0" collapsed="false">
      <c r="H15" s="69" t="s">
        <v>67</v>
      </c>
      <c r="I15" s="70" t="n">
        <v>52741.9970306071</v>
      </c>
      <c r="J15" s="70" t="n">
        <v>58372.7149537917</v>
      </c>
      <c r="K15" s="70" t="n">
        <v>28609.3086927854</v>
      </c>
      <c r="L15" s="70" t="n">
        <v>32007.8243860609</v>
      </c>
      <c r="M15" s="70" t="n">
        <v>42787.9477340378</v>
      </c>
      <c r="N15" s="70" t="n">
        <v>43022.2052792477</v>
      </c>
      <c r="O15" s="71" t="n">
        <f aca="false">(J15-I15)/I15</f>
        <v>0.106759664787</v>
      </c>
      <c r="P15" s="71" t="n">
        <f aca="false">(L15-K15)/K15</f>
        <v>0.118790556240618</v>
      </c>
      <c r="Q15" s="86" t="n">
        <f aca="false">(N15-M15)/M15</f>
        <v>0.00547484882111995</v>
      </c>
      <c r="Z15" s="79" t="s">
        <v>67</v>
      </c>
      <c r="AA15" s="75" t="n">
        <v>43022.2052792477</v>
      </c>
      <c r="AB15" s="77" t="n">
        <v>58372.7149537917</v>
      </c>
      <c r="AC15" s="77" t="n">
        <v>49678.31192331</v>
      </c>
      <c r="AD15" s="77" t="n">
        <v>32007.8243860609</v>
      </c>
      <c r="AE15" s="77" t="n">
        <v>80214.93905536</v>
      </c>
      <c r="AF15" s="77" t="n">
        <f aca="false">AB15-AD15</f>
        <v>26364.8905677308</v>
      </c>
      <c r="AG15" s="77" t="n">
        <f aca="false">AC15-AE15</f>
        <v>-30536.62713205</v>
      </c>
      <c r="AH15" s="80" t="n">
        <f aca="false">(AB15+AC15+AD15+AE15)/(AB15+AD15+AA15)</f>
        <v>1.65119384123214</v>
      </c>
      <c r="AI15" s="123"/>
      <c r="AJ15" s="123"/>
      <c r="AK15" s="123"/>
      <c r="AT15" s="50"/>
      <c r="AU15" s="51" t="s">
        <v>58</v>
      </c>
      <c r="AV15" s="88" t="n">
        <v>2146.79945833671</v>
      </c>
      <c r="AW15" s="88" t="n">
        <v>2117.52146829553</v>
      </c>
      <c r="AX15" s="53" t="n">
        <f aca="false">(AW15-AV15)/AV15</f>
        <v>-0.0136379715988311</v>
      </c>
      <c r="AY15" s="88" t="n">
        <v>1999.81604721046</v>
      </c>
      <c r="AZ15" s="88" t="n">
        <v>2245.83545330795</v>
      </c>
      <c r="BA15" s="53" t="n">
        <f aca="false">(AZ15-AY15)/AY15</f>
        <v>0.123021018078474</v>
      </c>
      <c r="BB15" s="88" t="n">
        <v>1161.78181711511</v>
      </c>
      <c r="BC15" s="88" t="n">
        <v>1037.76356951793</v>
      </c>
      <c r="BD15" s="54" t="n">
        <f aca="false">(BC15-BB15)/BB15</f>
        <v>-0.106748311748539</v>
      </c>
    </row>
    <row r="16" customFormat="false" ht="13.5" hidden="false" customHeight="false" outlineLevel="0" collapsed="false">
      <c r="H16" s="69" t="s">
        <v>68</v>
      </c>
      <c r="I16" s="70" t="n">
        <v>27159.9601607702</v>
      </c>
      <c r="J16" s="70" t="n">
        <v>27658.5703332414</v>
      </c>
      <c r="K16" s="70" t="n">
        <v>25644.8065535496</v>
      </c>
      <c r="L16" s="70" t="n">
        <v>31707.1707379198</v>
      </c>
      <c r="M16" s="70" t="n">
        <v>20032.2869578096</v>
      </c>
      <c r="N16" s="70" t="n">
        <v>20259.6352175183</v>
      </c>
      <c r="O16" s="71" t="n">
        <f aca="false">(J16-I16)/I16</f>
        <v>0.0183582807014359</v>
      </c>
      <c r="P16" s="71" t="n">
        <f aca="false">(L16-K16)/K16</f>
        <v>0.236397345080814</v>
      </c>
      <c r="Q16" s="86" t="n">
        <f aca="false">(N16-M16)/M16</f>
        <v>0.0113490916033488</v>
      </c>
      <c r="Z16" s="79" t="s">
        <v>68</v>
      </c>
      <c r="AA16" s="75" t="n">
        <v>20259.6352175183</v>
      </c>
      <c r="AB16" s="77" t="n">
        <v>27658.5703332414</v>
      </c>
      <c r="AC16" s="77" t="n">
        <v>19650.24152653</v>
      </c>
      <c r="AD16" s="77" t="n">
        <v>31707.1707379198</v>
      </c>
      <c r="AE16" s="77" t="n">
        <v>23498.94567253</v>
      </c>
      <c r="AF16" s="77" t="n">
        <f aca="false">AB16-AD16</f>
        <v>-4048.60040467842</v>
      </c>
      <c r="AG16" s="77" t="n">
        <f aca="false">AC16-AE16</f>
        <v>-3848.704146</v>
      </c>
      <c r="AH16" s="80" t="n">
        <f aca="false">(AB16+AC16+AD16+AE16)/(AB16+AD16+AA16)</f>
        <v>1.28746554237378</v>
      </c>
      <c r="AI16" s="123"/>
      <c r="AJ16" s="123"/>
      <c r="AK16" s="123"/>
      <c r="AT16" s="81" t="s">
        <v>61</v>
      </c>
      <c r="AU16" s="82" t="s">
        <v>40</v>
      </c>
      <c r="AV16" s="70" t="n">
        <v>224.598826903514</v>
      </c>
      <c r="AW16" s="70" t="n">
        <v>269.333375476172</v>
      </c>
      <c r="AX16" s="84" t="n">
        <f aca="false">(AW16-AV16)/AV16</f>
        <v>0.199175343831498</v>
      </c>
      <c r="AY16" s="70" t="n">
        <v>1224.81573776141</v>
      </c>
      <c r="AZ16" s="70" t="n">
        <v>1710.05805276291</v>
      </c>
      <c r="BA16" s="84" t="n">
        <f aca="false">(AZ16-AY16)/AY16</f>
        <v>0.396175767539017</v>
      </c>
      <c r="BB16" s="70" t="n">
        <v>539.859652777672</v>
      </c>
      <c r="BC16" s="70" t="n">
        <v>502.538364244122</v>
      </c>
      <c r="BD16" s="85" t="n">
        <f aca="false">(BC16-BB16)/BB16</f>
        <v>-0.0691314647085129</v>
      </c>
    </row>
    <row r="17" customFormat="false" ht="13.5" hidden="false" customHeight="false" outlineLevel="0" collapsed="false">
      <c r="H17" s="69" t="s">
        <v>69</v>
      </c>
      <c r="I17" s="70" t="n">
        <v>3542.10425051666</v>
      </c>
      <c r="J17" s="70" t="n">
        <v>3398.51169927712</v>
      </c>
      <c r="K17" s="70" t="n">
        <v>7218.84686889915</v>
      </c>
      <c r="L17" s="70" t="n">
        <v>8406.78776847676</v>
      </c>
      <c r="M17" s="70" t="n">
        <v>2137.61277827226</v>
      </c>
      <c r="N17" s="70" t="n">
        <v>3099.26401913914</v>
      </c>
      <c r="O17" s="71" t="n">
        <f aca="false">(J17-I17)/I17</f>
        <v>-0.0405387704832799</v>
      </c>
      <c r="P17" s="71" t="n">
        <f aca="false">(L17-K17)/K17</f>
        <v>0.164561033244188</v>
      </c>
      <c r="Q17" s="86" t="n">
        <f aca="false">(N17-M17)/M17</f>
        <v>0.449871581346056</v>
      </c>
      <c r="Z17" s="79" t="s">
        <v>69</v>
      </c>
      <c r="AA17" s="75" t="n">
        <v>3099.26401913914</v>
      </c>
      <c r="AB17" s="77" t="n">
        <v>3398.51169927712</v>
      </c>
      <c r="AC17" s="77" t="n">
        <v>1082.37720039</v>
      </c>
      <c r="AD17" s="77" t="n">
        <v>8406.78776847676</v>
      </c>
      <c r="AE17" s="77" t="n">
        <v>990.75973892</v>
      </c>
      <c r="AF17" s="77" t="n">
        <f aca="false">AB17-AD17</f>
        <v>-5008.27606919965</v>
      </c>
      <c r="AG17" s="77" t="n">
        <f aca="false">AC17-AE17</f>
        <v>91.61746147</v>
      </c>
      <c r="AH17" s="80" t="n">
        <f aca="false">(AB17+AC17+AD17+AE17)/(AB17+AD17+AA17)</f>
        <v>0.931153496663521</v>
      </c>
      <c r="AI17" s="123"/>
      <c r="AJ17" s="123"/>
      <c r="AK17" s="123"/>
      <c r="AT17" s="81"/>
      <c r="AU17" s="82" t="s">
        <v>48</v>
      </c>
      <c r="AV17" s="70" t="n">
        <v>241.819413155337</v>
      </c>
      <c r="AW17" s="70" t="n">
        <v>290.37688100957</v>
      </c>
      <c r="AX17" s="84" t="n">
        <f aca="false">(AW17-AV17)/AV17</f>
        <v>0.200800536320221</v>
      </c>
      <c r="AY17" s="70" t="n">
        <v>1338.47118569503</v>
      </c>
      <c r="AZ17" s="70" t="n">
        <v>1843.51485006702</v>
      </c>
      <c r="BA17" s="84" t="n">
        <f aca="false">(AZ17-AY17)/AY17</f>
        <v>0.377328753707711</v>
      </c>
      <c r="BB17" s="70" t="n">
        <v>517.40797386314</v>
      </c>
      <c r="BC17" s="70" t="n">
        <v>478.92880213567</v>
      </c>
      <c r="BD17" s="85" t="n">
        <f aca="false">(BC17-BB17)/BB17</f>
        <v>-0.0743691123276886</v>
      </c>
    </row>
    <row r="18" customFormat="false" ht="13.5" hidden="false" customHeight="false" outlineLevel="0" collapsed="false">
      <c r="H18" s="69" t="s">
        <v>70</v>
      </c>
      <c r="I18" s="70" t="n">
        <v>16186.6309887311</v>
      </c>
      <c r="J18" s="70" t="n">
        <v>18752.7964244337</v>
      </c>
      <c r="K18" s="70" t="n">
        <v>13086.103297847</v>
      </c>
      <c r="L18" s="70" t="n">
        <v>10880.2388414524</v>
      </c>
      <c r="M18" s="70" t="n">
        <v>10532.881215355</v>
      </c>
      <c r="N18" s="70" t="n">
        <v>9877.11836456615</v>
      </c>
      <c r="O18" s="71" t="n">
        <f aca="false">(J18-I18)/I18</f>
        <v>0.15853610535071</v>
      </c>
      <c r="P18" s="71" t="n">
        <f aca="false">(L18-K18)/K18</f>
        <v>-0.16856541677747</v>
      </c>
      <c r="Q18" s="86" t="n">
        <f aca="false">(N18-M18)/M18</f>
        <v>-0.0622586391492656</v>
      </c>
      <c r="Z18" s="79" t="s">
        <v>70</v>
      </c>
      <c r="AA18" s="75" t="n">
        <v>9877.11836456615</v>
      </c>
      <c r="AB18" s="77" t="n">
        <v>18752.7964244337</v>
      </c>
      <c r="AC18" s="77" t="n">
        <v>16669.17293278</v>
      </c>
      <c r="AD18" s="77" t="n">
        <v>10880.2388414524</v>
      </c>
      <c r="AE18" s="77" t="n">
        <v>16150.59903487</v>
      </c>
      <c r="AF18" s="77" t="n">
        <f aca="false">AB18-AD18</f>
        <v>7872.55758298132</v>
      </c>
      <c r="AG18" s="77" t="n">
        <f aca="false">AC18-AE18</f>
        <v>518.573897909995</v>
      </c>
      <c r="AH18" s="80" t="n">
        <f aca="false">(AB18+AC18+AD18+AE18)/(AB18+AD18+AA18)</f>
        <v>1.58067740808279</v>
      </c>
      <c r="AI18" s="123"/>
      <c r="AJ18" s="123"/>
      <c r="AK18" s="123"/>
      <c r="AT18" s="81"/>
      <c r="AU18" s="82" t="s">
        <v>57</v>
      </c>
      <c r="AV18" s="70" t="n">
        <v>231.673052117032</v>
      </c>
      <c r="AW18" s="70" t="n">
        <v>277.184351121327</v>
      </c>
      <c r="AX18" s="84" t="n">
        <f aca="false">(AW18-AV18)/AV18</f>
        <v>0.196446235711973</v>
      </c>
      <c r="AY18" s="70" t="n">
        <v>1253.35614883903</v>
      </c>
      <c r="AZ18" s="70" t="n">
        <v>1733.00883594714</v>
      </c>
      <c r="BA18" s="84" t="n">
        <f aca="false">(AZ18-AY18)/AY18</f>
        <v>0.382694645534231</v>
      </c>
      <c r="BB18" s="70" t="n">
        <v>506.624005165991</v>
      </c>
      <c r="BC18" s="70" t="n">
        <v>466.645660115901</v>
      </c>
      <c r="BD18" s="85" t="n">
        <f aca="false">(BC18-BB18)/BB18</f>
        <v>-0.0789112727435633</v>
      </c>
    </row>
    <row r="19" customFormat="false" ht="13.5" hidden="false" customHeight="false" outlineLevel="0" collapsed="false">
      <c r="H19" s="69" t="s">
        <v>102</v>
      </c>
      <c r="I19" s="70" t="n">
        <v>23109.5254373337</v>
      </c>
      <c r="J19" s="70" t="n">
        <v>26632.4508308494</v>
      </c>
      <c r="K19" s="70" t="n">
        <v>35365.5650311398</v>
      </c>
      <c r="L19" s="70" t="n">
        <v>36784.1506429831</v>
      </c>
      <c r="M19" s="70" t="n">
        <v>14254.2373446256</v>
      </c>
      <c r="N19" s="70" t="n">
        <v>16895.1688927863</v>
      </c>
      <c r="O19" s="71" t="n">
        <f aca="false">(J19-I19)/I19</f>
        <v>0.152444731202673</v>
      </c>
      <c r="P19" s="71" t="n">
        <f aca="false">(L19-K19)/K19</f>
        <v>0.040112058455568</v>
      </c>
      <c r="Q19" s="86" t="n">
        <f aca="false">(N19-M19)/M19</f>
        <v>0.185273437246115</v>
      </c>
      <c r="Z19" s="79" t="s">
        <v>71</v>
      </c>
      <c r="AA19" s="75" t="n">
        <v>16895.1688927863</v>
      </c>
      <c r="AB19" s="77" t="n">
        <v>26632.4508308494</v>
      </c>
      <c r="AC19" s="77" t="n">
        <v>20289.29711478</v>
      </c>
      <c r="AD19" s="77" t="n">
        <v>36784.1506429831</v>
      </c>
      <c r="AE19" s="77" t="n">
        <v>62353.70031824</v>
      </c>
      <c r="AF19" s="77" t="n">
        <f aca="false">AB19-AD19</f>
        <v>-10151.6998121337</v>
      </c>
      <c r="AG19" s="77" t="n">
        <f aca="false">AC19-AE19</f>
        <v>-42064.40320346</v>
      </c>
      <c r="AH19" s="80" t="n">
        <f aca="false">(AB19+AC19+AD19+AE19)/(AB19+AD19+AA19)</f>
        <v>1.81865744261518</v>
      </c>
      <c r="AI19" s="123"/>
      <c r="AJ19" s="123"/>
      <c r="AK19" s="123"/>
      <c r="AT19" s="81"/>
      <c r="AU19" s="82" t="s">
        <v>58</v>
      </c>
      <c r="AV19" s="70" t="n">
        <v>227.424761570887</v>
      </c>
      <c r="AW19" s="70" t="n">
        <v>272.774549830658</v>
      </c>
      <c r="AX19" s="84" t="n">
        <f aca="false">(AW19-AV19)/AV19</f>
        <v>0.199405675734372</v>
      </c>
      <c r="AY19" s="70" t="n">
        <v>1307.77829765694</v>
      </c>
      <c r="AZ19" s="70" t="n">
        <v>1823.13932783012</v>
      </c>
      <c r="BA19" s="84" t="n">
        <f aca="false">(AZ19-AY19)/AY19</f>
        <v>0.394073698192211</v>
      </c>
      <c r="BB19" s="70" t="n">
        <v>557.738537642375</v>
      </c>
      <c r="BC19" s="70" t="n">
        <v>510.140201057878</v>
      </c>
      <c r="BD19" s="85" t="n">
        <f aca="false">(BC19-BB19)/BB19</f>
        <v>-0.0853416670572934</v>
      </c>
    </row>
    <row r="20" customFormat="false" ht="13.5" hidden="false" customHeight="false" outlineLevel="0" collapsed="false">
      <c r="H20" s="69" t="s">
        <v>72</v>
      </c>
      <c r="I20" s="70" t="n">
        <v>9658.14297591641</v>
      </c>
      <c r="J20" s="70" t="n">
        <v>11336.3115226698</v>
      </c>
      <c r="K20" s="70" t="n">
        <v>9572.00770603231</v>
      </c>
      <c r="L20" s="70" t="n">
        <v>11472.7588284694</v>
      </c>
      <c r="M20" s="70" t="n">
        <v>4000.24066877667</v>
      </c>
      <c r="N20" s="70" t="n">
        <v>4749.75618692731</v>
      </c>
      <c r="O20" s="71" t="n">
        <f aca="false">(J20-I20)/I20</f>
        <v>0.173756854805122</v>
      </c>
      <c r="P20" s="71" t="n">
        <f aca="false">(L20-K20)/K20</f>
        <v>0.198573923132054</v>
      </c>
      <c r="Q20" s="86" t="n">
        <f aca="false">(N20-M20)/M20</f>
        <v>0.18736760615452</v>
      </c>
      <c r="Z20" s="79" t="s">
        <v>103</v>
      </c>
      <c r="AA20" s="75" t="n">
        <v>4749.75618692731</v>
      </c>
      <c r="AB20" s="77" t="n">
        <v>11336.3115226698</v>
      </c>
      <c r="AC20" s="77" t="n">
        <v>4410.82868719</v>
      </c>
      <c r="AD20" s="77" t="n">
        <v>11472.7588284694</v>
      </c>
      <c r="AE20" s="77" t="n">
        <v>8924.09728398</v>
      </c>
      <c r="AF20" s="77" t="n">
        <f aca="false">AB20-AD20</f>
        <v>-136.447305799575</v>
      </c>
      <c r="AG20" s="77" t="n">
        <f aca="false">AC20-AE20</f>
        <v>-4513.26859679</v>
      </c>
      <c r="AH20" s="80" t="n">
        <f aca="false">(AB20+AC20+AD20+AE20)/(AB20+AD20+AA20)</f>
        <v>1.31152160170478</v>
      </c>
      <c r="AI20" s="123"/>
      <c r="AJ20" s="123"/>
      <c r="AK20" s="123"/>
      <c r="AT20" s="50" t="s">
        <v>63</v>
      </c>
      <c r="AU20" s="51" t="s">
        <v>40</v>
      </c>
      <c r="AV20" s="88" t="n">
        <v>633.965413756563</v>
      </c>
      <c r="AW20" s="88" t="n">
        <v>528.59321949666</v>
      </c>
      <c r="AX20" s="53" t="n">
        <f aca="false">(AW20-AV20)/AV20</f>
        <v>-0.166211266377326</v>
      </c>
      <c r="AY20" s="88" t="n">
        <v>1937.14120526972</v>
      </c>
      <c r="AZ20" s="88" t="n">
        <v>2667.22112632759</v>
      </c>
      <c r="BA20" s="53" t="n">
        <f aca="false">(AZ20-AY20)/AY20</f>
        <v>0.376885236384311</v>
      </c>
      <c r="BB20" s="88" t="n">
        <v>861.929599123783</v>
      </c>
      <c r="BC20" s="88" t="n">
        <v>904.488234662392</v>
      </c>
      <c r="BD20" s="54" t="n">
        <f aca="false">(BC20-BB20)/BB20</f>
        <v>0.0493759995965726</v>
      </c>
    </row>
    <row r="21" customFormat="false" ht="13.5" hidden="false" customHeight="false" outlineLevel="0" collapsed="false">
      <c r="H21" s="69" t="s">
        <v>73</v>
      </c>
      <c r="I21" s="70" t="n">
        <v>10639.7100928291</v>
      </c>
      <c r="J21" s="70" t="n">
        <v>10573.8813680387</v>
      </c>
      <c r="K21" s="70" t="n">
        <v>8236.49906909107</v>
      </c>
      <c r="L21" s="70" t="n">
        <v>9314.96315217517</v>
      </c>
      <c r="M21" s="70" t="n">
        <v>4005.63595538309</v>
      </c>
      <c r="N21" s="70" t="n">
        <v>3652.85164701395</v>
      </c>
      <c r="O21" s="71" t="n">
        <f aca="false">(J21-I21)/I21</f>
        <v>-0.00618707880346672</v>
      </c>
      <c r="P21" s="71" t="n">
        <f aca="false">(L21-K21)/K21</f>
        <v>0.130937194800547</v>
      </c>
      <c r="Q21" s="86" t="n">
        <f aca="false">(N21-M21)/M21</f>
        <v>-0.0880719846482911</v>
      </c>
      <c r="Z21" s="79" t="s">
        <v>73</v>
      </c>
      <c r="AA21" s="75" t="n">
        <v>3652.85164701395</v>
      </c>
      <c r="AB21" s="77" t="n">
        <v>10573.8813680387</v>
      </c>
      <c r="AC21" s="77" t="n">
        <v>5728.84355846</v>
      </c>
      <c r="AD21" s="77" t="n">
        <v>9314.96315217517</v>
      </c>
      <c r="AE21" s="77" t="n">
        <v>5275.20692296</v>
      </c>
      <c r="AF21" s="77" t="n">
        <f aca="false">AB21-AD21</f>
        <v>1258.91821586352</v>
      </c>
      <c r="AG21" s="77" t="n">
        <f aca="false">AC21-AE21</f>
        <v>453.636635500001</v>
      </c>
      <c r="AH21" s="80" t="n">
        <f aca="false">(AB21+AC21+AD21+AE21)/(AB21+AD21+AA21)</f>
        <v>1.31226292201662</v>
      </c>
      <c r="AI21" s="123"/>
      <c r="AJ21" s="123"/>
      <c r="AK21" s="123"/>
      <c r="AT21" s="50"/>
      <c r="AU21" s="51" t="s">
        <v>48</v>
      </c>
      <c r="AV21" s="88" t="n">
        <v>696.683752979592</v>
      </c>
      <c r="AW21" s="88" t="n">
        <v>548.323627570231</v>
      </c>
      <c r="AX21" s="53" t="n">
        <f aca="false">(AW21-AV21)/AV21</f>
        <v>-0.212951894995184</v>
      </c>
      <c r="AY21" s="88" t="n">
        <v>2114.02804750358</v>
      </c>
      <c r="AZ21" s="88" t="n">
        <v>2929.79872453995</v>
      </c>
      <c r="BA21" s="53" t="n">
        <f aca="false">(AZ21-AY21)/AY21</f>
        <v>0.385884509905013</v>
      </c>
      <c r="BB21" s="88" t="n">
        <v>893.841308381738</v>
      </c>
      <c r="BC21" s="88" t="n">
        <v>956.887256835083</v>
      </c>
      <c r="BD21" s="54" t="n">
        <f aca="false">(BC21-BB21)/BB21</f>
        <v>0.0705337153946118</v>
      </c>
    </row>
    <row r="22" customFormat="false" ht="13.5" hidden="false" customHeight="false" outlineLevel="0" collapsed="false">
      <c r="H22" s="69" t="s">
        <v>75</v>
      </c>
      <c r="I22" s="70" t="n">
        <v>25949.5249032525</v>
      </c>
      <c r="J22" s="70" t="n">
        <v>29171.1201401883</v>
      </c>
      <c r="K22" s="70" t="n">
        <v>20594.9657222579</v>
      </c>
      <c r="L22" s="70" t="n">
        <v>19913.7878149302</v>
      </c>
      <c r="M22" s="70" t="n">
        <v>13222.6977719966</v>
      </c>
      <c r="N22" s="70" t="n">
        <v>12080.2637721713</v>
      </c>
      <c r="O22" s="71" t="n">
        <f aca="false">(J22-I22)/I22</f>
        <v>0.124148524836075</v>
      </c>
      <c r="P22" s="71" t="n">
        <f aca="false">(L22-K22)/K22</f>
        <v>-0.0330749716466667</v>
      </c>
      <c r="Q22" s="86" t="n">
        <f aca="false">(N22-M22)/M22</f>
        <v>-0.0863994639766194</v>
      </c>
      <c r="Z22" s="79" t="s">
        <v>75</v>
      </c>
      <c r="AA22" s="75" t="n">
        <v>12080.2637721713</v>
      </c>
      <c r="AB22" s="77" t="n">
        <v>29171.1201401883</v>
      </c>
      <c r="AC22" s="77" t="n">
        <v>19072.43449456</v>
      </c>
      <c r="AD22" s="77" t="n">
        <v>19913.7878149302</v>
      </c>
      <c r="AE22" s="77" t="n">
        <v>18900.4177143</v>
      </c>
      <c r="AF22" s="77" t="n">
        <f aca="false">AB22-AD22</f>
        <v>9257.33232525811</v>
      </c>
      <c r="AG22" s="77" t="n">
        <f aca="false">AC22-AE22</f>
        <v>172.016780260004</v>
      </c>
      <c r="AH22" s="80" t="n">
        <f aca="false">(AB22+AC22+AD22+AE22)/(AB22+AD22+AA22)</f>
        <v>1.42332241871458</v>
      </c>
      <c r="AI22" s="123"/>
      <c r="AJ22" s="123"/>
      <c r="AK22" s="123"/>
      <c r="AT22" s="50"/>
      <c r="AU22" s="51" t="s">
        <v>57</v>
      </c>
      <c r="AV22" s="88" t="n">
        <v>643.130256184014</v>
      </c>
      <c r="AW22" s="88" t="n">
        <v>479.374815467956</v>
      </c>
      <c r="AX22" s="53" t="n">
        <f aca="false">(AW22-AV22)/AV22</f>
        <v>-0.25462251097887</v>
      </c>
      <c r="AY22" s="88" t="n">
        <v>1912.39900477417</v>
      </c>
      <c r="AZ22" s="88" t="n">
        <v>2634.56869031903</v>
      </c>
      <c r="BA22" s="53" t="n">
        <f aca="false">(AZ22-AY22)/AY22</f>
        <v>0.377625005943851</v>
      </c>
      <c r="BB22" s="88" t="n">
        <v>871.051216468078</v>
      </c>
      <c r="BC22" s="88" t="n">
        <v>842.498300161921</v>
      </c>
      <c r="BD22" s="54" t="n">
        <f aca="false">(BC22-BB22)/BB22</f>
        <v>-0.0327798363245877</v>
      </c>
    </row>
    <row r="23" customFormat="false" ht="13.5" hidden="false" customHeight="false" outlineLevel="0" collapsed="false">
      <c r="H23" s="89" t="s">
        <v>104</v>
      </c>
      <c r="I23" s="90" t="n">
        <v>3763.8645468875</v>
      </c>
      <c r="J23" s="90" t="n">
        <v>3672.02258202195</v>
      </c>
      <c r="K23" s="90" t="n">
        <v>4830.22818876025</v>
      </c>
      <c r="L23" s="90" t="n">
        <v>5803.6566834566</v>
      </c>
      <c r="M23" s="90" t="n">
        <v>934.219578464628</v>
      </c>
      <c r="N23" s="90" t="n">
        <v>1091.57404474999</v>
      </c>
      <c r="O23" s="91" t="n">
        <f aca="false">(J23-I23)/I23</f>
        <v>-0.0244009750407995</v>
      </c>
      <c r="P23" s="91" t="n">
        <f aca="false">(L23-K23)/K23</f>
        <v>0.20152846959932</v>
      </c>
      <c r="Q23" s="92" t="n">
        <f aca="false">(N23-M23)/M23</f>
        <v>0.168434134664539</v>
      </c>
      <c r="Z23" s="93" t="s">
        <v>104</v>
      </c>
      <c r="AA23" s="124" t="n">
        <v>1091.57404474999</v>
      </c>
      <c r="AB23" s="94" t="n">
        <v>3672.02258202195</v>
      </c>
      <c r="AC23" s="94" t="n">
        <v>1144.76256212</v>
      </c>
      <c r="AD23" s="94" t="n">
        <v>5803.6566834566</v>
      </c>
      <c r="AE23" s="94" t="n">
        <v>927.31031548</v>
      </c>
      <c r="AF23" s="94" t="n">
        <f aca="false">AB23-AD23</f>
        <v>-2131.63410143465</v>
      </c>
      <c r="AG23" s="94" t="n">
        <f aca="false">AC23-AE23</f>
        <v>217.45224664</v>
      </c>
      <c r="AH23" s="95" t="n">
        <f aca="false">(AB23+AC23+AD23+AE23)/(AB23+AD23+AA23)</f>
        <v>1.09278653629898</v>
      </c>
      <c r="AI23" s="123"/>
      <c r="AJ23" s="123"/>
      <c r="AK23" s="123"/>
      <c r="AT23" s="50"/>
      <c r="AU23" s="51" t="s">
        <v>58</v>
      </c>
      <c r="AV23" s="88" t="n">
        <v>885.206656652031</v>
      </c>
      <c r="AW23" s="88" t="n">
        <v>651.756860936429</v>
      </c>
      <c r="AX23" s="53" t="n">
        <f aca="false">(AW23-AV23)/AV23</f>
        <v>-0.263723497740675</v>
      </c>
      <c r="AY23" s="88" t="n">
        <v>2027.23184654827</v>
      </c>
      <c r="AZ23" s="88" t="n">
        <v>2826.42961861794</v>
      </c>
      <c r="BA23" s="53" t="n">
        <f aca="false">(AZ23-AY23)/AY23</f>
        <v>0.394231066086717</v>
      </c>
      <c r="BB23" s="88" t="n">
        <v>900.782749339226</v>
      </c>
      <c r="BC23" s="88" t="n">
        <v>934.417783700548</v>
      </c>
      <c r="BD23" s="54" t="n">
        <f aca="false">(BC23-BB23)/BB23</f>
        <v>0.0373397851879335</v>
      </c>
    </row>
    <row r="24" customFormat="false" ht="13.5" hidden="false" customHeight="false" outlineLevel="0" collapsed="false">
      <c r="I24" s="106"/>
      <c r="K24" s="125" t="n">
        <v>1000000</v>
      </c>
      <c r="Z24" s="96"/>
      <c r="AA24" s="97"/>
      <c r="AB24" s="98"/>
      <c r="AC24" s="98"/>
      <c r="AD24" s="98"/>
      <c r="AE24" s="98"/>
      <c r="AF24" s="98"/>
      <c r="AG24" s="98"/>
      <c r="AH24" s="99"/>
      <c r="AI24" s="126"/>
      <c r="AJ24" s="126"/>
      <c r="AK24" s="126"/>
      <c r="AT24" s="81" t="s">
        <v>64</v>
      </c>
      <c r="AU24" s="82" t="s">
        <v>40</v>
      </c>
      <c r="AV24" s="70" t="n">
        <v>1036.5527270332</v>
      </c>
      <c r="AW24" s="70" t="n">
        <v>1198.53948395952</v>
      </c>
      <c r="AX24" s="84" t="n">
        <f aca="false">(AW24-AV24)/AV24</f>
        <v>0.156274497863656</v>
      </c>
      <c r="AY24" s="70" t="n">
        <v>1129.48016458855</v>
      </c>
      <c r="AZ24" s="70" t="n">
        <v>1412.56681018761</v>
      </c>
      <c r="BA24" s="84" t="n">
        <f aca="false">(AZ24-AY24)/AY24</f>
        <v>0.250634455101022</v>
      </c>
      <c r="BB24" s="70" t="n">
        <v>470.900109586986</v>
      </c>
      <c r="BC24" s="70" t="n">
        <v>499.916518854657</v>
      </c>
      <c r="BD24" s="85" t="n">
        <f aca="false">(BC24-BB24)/BB24</f>
        <v>0.0616190327352461</v>
      </c>
    </row>
    <row r="25" customFormat="false" ht="13.5" hidden="false" customHeight="false" outlineLevel="0" collapsed="false">
      <c r="Z25" s="100" t="s">
        <v>77</v>
      </c>
      <c r="AA25" s="101" t="n">
        <f aca="false">SUM(AA7:AA23)</f>
        <v>174344.518845268</v>
      </c>
      <c r="AB25" s="101" t="n">
        <f aca="false">SUM(AB7:AB23)</f>
        <v>293831.071227072</v>
      </c>
      <c r="AC25" s="101" t="n">
        <f aca="false">SUM(AC7:AC23)</f>
        <v>184543.91763934</v>
      </c>
      <c r="AD25" s="101" t="n">
        <f aca="false">SUM(AD7:AD23)</f>
        <v>293831.071227072</v>
      </c>
      <c r="AE25" s="101" t="n">
        <f aca="false">SUM(AE7:AE23)</f>
        <v>282844.53336364</v>
      </c>
      <c r="AF25" s="101" t="n">
        <f aca="false">SUM(AF7:AF23)</f>
        <v>0</v>
      </c>
      <c r="AG25" s="101" t="n">
        <f aca="false">SUM(AG7:AG23)</f>
        <v>-98300.6157243</v>
      </c>
      <c r="AH25" s="113" t="n">
        <f aca="false">AVERAGE(AH7:AH23)</f>
        <v>1.28784928615566</v>
      </c>
      <c r="AI25" s="126"/>
      <c r="AJ25" s="126"/>
      <c r="AK25" s="126"/>
      <c r="AT25" s="81"/>
      <c r="AU25" s="82" t="s">
        <v>48</v>
      </c>
      <c r="AV25" s="70" t="n">
        <v>1105.4136515215</v>
      </c>
      <c r="AW25" s="70" t="n">
        <v>1281.27143169097</v>
      </c>
      <c r="AX25" s="84" t="n">
        <f aca="false">(AW25-AV25)/AV25</f>
        <v>0.159087758620867</v>
      </c>
      <c r="AY25" s="70" t="n">
        <v>1221.46471353392</v>
      </c>
      <c r="AZ25" s="70" t="n">
        <v>1524.43881262723</v>
      </c>
      <c r="BA25" s="84" t="n">
        <f aca="false">(AZ25-AY25)/AY25</f>
        <v>0.24804163045918</v>
      </c>
      <c r="BB25" s="70" t="n">
        <v>460.602230103532</v>
      </c>
      <c r="BC25" s="70" t="n">
        <v>501.453312763612</v>
      </c>
      <c r="BD25" s="85" t="n">
        <f aca="false">(BC25-BB25)/BB25</f>
        <v>0.0886905880826894</v>
      </c>
    </row>
    <row r="26" customFormat="false" ht="12.75" hidden="false" customHeight="true" outlineLevel="0" collapsed="false">
      <c r="Z26" s="127" t="s">
        <v>105</v>
      </c>
      <c r="AA26" s="127"/>
      <c r="AB26" s="127"/>
      <c r="AC26" s="127"/>
      <c r="AD26" s="127"/>
      <c r="AE26" s="127"/>
      <c r="AF26" s="127"/>
      <c r="AG26" s="127"/>
      <c r="AH26" s="127"/>
      <c r="AI26" s="128"/>
      <c r="AJ26" s="128"/>
      <c r="AK26" s="128"/>
      <c r="AT26" s="81"/>
      <c r="AU26" s="82" t="s">
        <v>57</v>
      </c>
      <c r="AV26" s="70" t="n">
        <v>1124.77142109198</v>
      </c>
      <c r="AW26" s="70" t="n">
        <v>1301.11031843775</v>
      </c>
      <c r="AX26" s="84" t="n">
        <f aca="false">(AW26-AV26)/AV26</f>
        <v>0.15677754078653</v>
      </c>
      <c r="AY26" s="70" t="n">
        <v>1214.1553521442</v>
      </c>
      <c r="AZ26" s="70" t="n">
        <v>1515.22933129124</v>
      </c>
      <c r="BA26" s="84" t="n">
        <f aca="false">(AZ26-AY26)/AY26</f>
        <v>0.247969898263296</v>
      </c>
      <c r="BB26" s="70" t="n">
        <v>465.124895895355</v>
      </c>
      <c r="BC26" s="70" t="n">
        <v>514.102836686748</v>
      </c>
      <c r="BD26" s="85" t="n">
        <f aca="false">(BC26-BB26)/BB26</f>
        <v>0.105300621883744</v>
      </c>
    </row>
    <row r="27" customFormat="false" ht="13.5" hidden="false" customHeight="false" outlineLevel="0" collapsed="false">
      <c r="Z27" s="127"/>
      <c r="AA27" s="127"/>
      <c r="AB27" s="127"/>
      <c r="AC27" s="127"/>
      <c r="AD27" s="127"/>
      <c r="AE27" s="127"/>
      <c r="AF27" s="127"/>
      <c r="AG27" s="127"/>
      <c r="AH27" s="127"/>
      <c r="AI27" s="128"/>
      <c r="AJ27" s="128"/>
      <c r="AK27" s="128"/>
      <c r="AT27" s="81"/>
      <c r="AU27" s="82" t="s">
        <v>58</v>
      </c>
      <c r="AV27" s="70" t="n">
        <v>1240.72189321658</v>
      </c>
      <c r="AW27" s="70" t="n">
        <v>1439.46081277746</v>
      </c>
      <c r="AX27" s="84" t="n">
        <f aca="false">(AW27-AV27)/AV27</f>
        <v>0.160180069883067</v>
      </c>
      <c r="AY27" s="70" t="n">
        <v>1316.51162198592</v>
      </c>
      <c r="AZ27" s="70" t="n">
        <v>1659.56931311167</v>
      </c>
      <c r="BA27" s="84" t="n">
        <f aca="false">(AZ27-AY27)/AY27</f>
        <v>0.260580829972669</v>
      </c>
      <c r="BB27" s="70" t="n">
        <v>498.846451708959</v>
      </c>
      <c r="BC27" s="70" t="n">
        <v>554.946875136345</v>
      </c>
      <c r="BD27" s="85" t="n">
        <f aca="false">(BC27-BB27)/BB27</f>
        <v>0.112460303636913</v>
      </c>
    </row>
    <row r="28" customFormat="false" ht="13.5" hidden="false" customHeight="false" outlineLevel="0" collapsed="false"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50" t="s">
        <v>65</v>
      </c>
      <c r="AU28" s="51" t="s">
        <v>40</v>
      </c>
      <c r="AV28" s="88" t="n">
        <v>4725.25297936536</v>
      </c>
      <c r="AW28" s="88" t="n">
        <v>4753.14948312481</v>
      </c>
      <c r="AX28" s="53" t="n">
        <f aca="false">(AW28-AV28)/AV28</f>
        <v>0.0059037058716794</v>
      </c>
      <c r="AY28" s="88" t="n">
        <v>5543.76954629705</v>
      </c>
      <c r="AZ28" s="88" t="n">
        <v>5907.68897437589</v>
      </c>
      <c r="BA28" s="53" t="n">
        <f aca="false">(AZ28-AY28)/AY28</f>
        <v>0.0656447612116059</v>
      </c>
      <c r="BB28" s="88" t="n">
        <v>2847.30191247837</v>
      </c>
      <c r="BC28" s="88" t="n">
        <v>3334.57119351432</v>
      </c>
      <c r="BD28" s="54" t="n">
        <f aca="false">(BC28-BB28)/BB28</f>
        <v>0.171133689371151</v>
      </c>
    </row>
    <row r="29" customFormat="false" ht="13.5" hidden="false" customHeight="false" outlineLevel="0" collapsed="false">
      <c r="AT29" s="50"/>
      <c r="AU29" s="51" t="s">
        <v>48</v>
      </c>
      <c r="AV29" s="88" t="n">
        <v>4869.36167117281</v>
      </c>
      <c r="AW29" s="88" t="n">
        <v>4896.30919162946</v>
      </c>
      <c r="AX29" s="53" t="n">
        <f aca="false">(AW29-AV29)/AV29</f>
        <v>0.00553409713149587</v>
      </c>
      <c r="AY29" s="88" t="n">
        <v>6538.67960632272</v>
      </c>
      <c r="AZ29" s="88" t="n">
        <v>6956.71915847856</v>
      </c>
      <c r="BA29" s="53" t="n">
        <f aca="false">(AZ29-AY29)/AY29</f>
        <v>0.0639333286420102</v>
      </c>
      <c r="BB29" s="88" t="n">
        <v>2987.56489433338</v>
      </c>
      <c r="BC29" s="88" t="n">
        <v>3582.02823376377</v>
      </c>
      <c r="BD29" s="54" t="n">
        <f aca="false">(BC29-BB29)/BB29</f>
        <v>0.198979222361974</v>
      </c>
    </row>
    <row r="30" customFormat="false" ht="13.5" hidden="false" customHeight="false" outlineLevel="0" collapsed="false">
      <c r="A30" s="22" t="s">
        <v>78</v>
      </c>
      <c r="S30" s="22" t="s">
        <v>106</v>
      </c>
      <c r="Z30" s="22" t="s">
        <v>107</v>
      </c>
      <c r="AJ30" s="22" t="s">
        <v>81</v>
      </c>
      <c r="AT30" s="50"/>
      <c r="AU30" s="51" t="s">
        <v>57</v>
      </c>
      <c r="AV30" s="88" t="n">
        <v>4610.91398089359</v>
      </c>
      <c r="AW30" s="88" t="n">
        <v>4633.47825531505</v>
      </c>
      <c r="AX30" s="53" t="n">
        <f aca="false">(AW30-AV30)/AV30</f>
        <v>0.0048936663132221</v>
      </c>
      <c r="AY30" s="88" t="n">
        <v>5848.14580368049</v>
      </c>
      <c r="AZ30" s="88" t="n">
        <v>6213.43762867735</v>
      </c>
      <c r="BA30" s="53" t="n">
        <f aca="false">(AZ30-AY30)/AY30</f>
        <v>0.0624628450212316</v>
      </c>
      <c r="BB30" s="88" t="n">
        <v>2725.25898019757</v>
      </c>
      <c r="BC30" s="88" t="n">
        <v>3277.35397967018</v>
      </c>
      <c r="BD30" s="54" t="n">
        <f aca="false">(BC30-BB30)/BB30</f>
        <v>0.202584416191001</v>
      </c>
    </row>
    <row r="31" customFormat="false" ht="13.5" hidden="false" customHeight="false" outlineLevel="0" collapsed="false">
      <c r="A31" s="22" t="s">
        <v>95</v>
      </c>
      <c r="AJ31" s="22" t="s">
        <v>95</v>
      </c>
      <c r="AT31" s="50"/>
      <c r="AU31" s="51" t="s">
        <v>58</v>
      </c>
      <c r="AV31" s="88" t="n">
        <v>5161.79175425732</v>
      </c>
      <c r="AW31" s="88" t="n">
        <v>5180.51998459057</v>
      </c>
      <c r="AX31" s="53" t="n">
        <f aca="false">(AW31-AV31)/AV31</f>
        <v>0.00362824213468162</v>
      </c>
      <c r="AY31" s="88" t="n">
        <v>6618.40120039631</v>
      </c>
      <c r="AZ31" s="88" t="n">
        <v>7052.62742866918</v>
      </c>
      <c r="BA31" s="53" t="n">
        <f aca="false">(AZ31-AY31)/AY31</f>
        <v>0.065608931088502</v>
      </c>
      <c r="BB31" s="88" t="n">
        <v>2857.96171592954</v>
      </c>
      <c r="BC31" s="88" t="n">
        <v>3461.41155030401</v>
      </c>
      <c r="BD31" s="54" t="n">
        <f aca="false">(BC31-BB31)/BB31</f>
        <v>0.211146927200248</v>
      </c>
    </row>
    <row r="32" customFormat="false" ht="12.75" hidden="false" customHeight="true" outlineLevel="0" collapsed="false">
      <c r="Z32" s="118" t="n">
        <v>2008</v>
      </c>
      <c r="AA32" s="111" t="s">
        <v>43</v>
      </c>
      <c r="AB32" s="60" t="s">
        <v>44</v>
      </c>
      <c r="AC32" s="60" t="n">
        <v>0</v>
      </c>
      <c r="AD32" s="60" t="s">
        <v>45</v>
      </c>
      <c r="AE32" s="60" t="n">
        <v>0</v>
      </c>
      <c r="AF32" s="60" t="s">
        <v>46</v>
      </c>
      <c r="AG32" s="60" t="n">
        <v>0</v>
      </c>
      <c r="AH32" s="61" t="s">
        <v>47</v>
      </c>
      <c r="AI32" s="119"/>
      <c r="AJ32" s="119"/>
      <c r="AK32" s="119"/>
      <c r="AT32" s="81" t="s">
        <v>66</v>
      </c>
      <c r="AU32" s="82" t="s">
        <v>40</v>
      </c>
      <c r="AV32" s="70" t="n">
        <v>4399.1712490808</v>
      </c>
      <c r="AW32" s="70" t="n">
        <v>4718.80705401912</v>
      </c>
      <c r="AX32" s="84" t="n">
        <f aca="false">(AW32-AV32)/AV32</f>
        <v>0.0726581864720791</v>
      </c>
      <c r="AY32" s="70" t="n">
        <v>5206.73938277437</v>
      </c>
      <c r="AZ32" s="70" t="n">
        <v>5214.78440815163</v>
      </c>
      <c r="BA32" s="84" t="n">
        <f aca="false">(AZ32-AY32)/AY32</f>
        <v>0.00154511773796036</v>
      </c>
      <c r="BB32" s="70" t="n">
        <v>1459.7263900351</v>
      </c>
      <c r="BC32" s="70" t="n">
        <v>1494.60223664793</v>
      </c>
      <c r="BD32" s="85" t="n">
        <f aca="false">(BC32-BB32)/BB32</f>
        <v>0.0238920436397642</v>
      </c>
    </row>
    <row r="33" customFormat="false" ht="13.5" hidden="false" customHeight="false" outlineLevel="0" collapsed="false">
      <c r="Z33" s="120" t="n">
        <v>0</v>
      </c>
      <c r="AA33" s="111" t="n">
        <v>0</v>
      </c>
      <c r="AB33" s="67" t="s">
        <v>100</v>
      </c>
      <c r="AC33" s="112" t="s">
        <v>83</v>
      </c>
      <c r="AD33" s="67" t="s">
        <v>100</v>
      </c>
      <c r="AE33" s="112" t="s">
        <v>83</v>
      </c>
      <c r="AF33" s="67" t="s">
        <v>100</v>
      </c>
      <c r="AG33" s="112" t="s">
        <v>83</v>
      </c>
      <c r="AH33" s="61" t="n">
        <v>0</v>
      </c>
      <c r="AI33" s="121"/>
      <c r="AJ33" s="121"/>
      <c r="AK33" s="121"/>
      <c r="AT33" s="81"/>
      <c r="AU33" s="82" t="s">
        <v>48</v>
      </c>
      <c r="AV33" s="70" t="n">
        <v>4847.68138738665</v>
      </c>
      <c r="AW33" s="70" t="n">
        <v>5182.94063857201</v>
      </c>
      <c r="AX33" s="84" t="n">
        <f aca="false">(AW33-AV33)/AV33</f>
        <v>0.0691586811083917</v>
      </c>
      <c r="AY33" s="70" t="n">
        <v>5935.8474800654</v>
      </c>
      <c r="AZ33" s="70" t="n">
        <v>5918.43142220278</v>
      </c>
      <c r="BA33" s="84" t="n">
        <f aca="false">(AZ33-AY33)/AY33</f>
        <v>-0.00293404739948449</v>
      </c>
      <c r="BB33" s="70" t="n">
        <v>1543.69765325995</v>
      </c>
      <c r="BC33" s="70" t="n">
        <v>1620.98555188981</v>
      </c>
      <c r="BD33" s="85" t="n">
        <f aca="false">(BC33-BB33)/BB33</f>
        <v>0.0500667332535251</v>
      </c>
    </row>
    <row r="34" customFormat="false" ht="13.5" hidden="false" customHeight="false" outlineLevel="0" collapsed="false">
      <c r="Z34" s="74" t="s">
        <v>39</v>
      </c>
      <c r="AA34" s="122" t="n">
        <v>20787.2785605487</v>
      </c>
      <c r="AB34" s="76" t="n">
        <v>30643.8014994203</v>
      </c>
      <c r="AC34" s="76" t="n">
        <v>16810.43096208</v>
      </c>
      <c r="AD34" s="76" t="n">
        <v>25796.1307658055</v>
      </c>
      <c r="AE34" s="76" t="n">
        <v>27234.57950428</v>
      </c>
      <c r="AF34" s="77" t="n">
        <f aca="false">AB34-AD34</f>
        <v>4847.67073361483</v>
      </c>
      <c r="AG34" s="77" t="n">
        <f aca="false">AC34-AE34</f>
        <v>-10424.1485422</v>
      </c>
      <c r="AH34" s="78" t="n">
        <f aca="false">(AB34+AC34+AD34+AE34)/(AA34+AB34+AD34)</f>
        <v>1.30115980697893</v>
      </c>
      <c r="AI34" s="123"/>
      <c r="AJ34" s="123"/>
      <c r="AK34" s="123"/>
      <c r="AT34" s="81"/>
      <c r="AU34" s="82" t="s">
        <v>57</v>
      </c>
      <c r="AV34" s="70" t="n">
        <v>4615.57175884177</v>
      </c>
      <c r="AW34" s="70" t="n">
        <v>4922.15106756018</v>
      </c>
      <c r="AX34" s="84" t="n">
        <f aca="false">(AW34-AV34)/AV34</f>
        <v>0.0664228235930067</v>
      </c>
      <c r="AY34" s="70" t="n">
        <v>5247.88627857473</v>
      </c>
      <c r="AZ34" s="70" t="n">
        <v>5224.13039807274</v>
      </c>
      <c r="BA34" s="84" t="n">
        <f aca="false">(AZ34-AY34)/AY34</f>
        <v>-0.00452675215142842</v>
      </c>
      <c r="BB34" s="70" t="n">
        <v>1369.87717037348</v>
      </c>
      <c r="BC34" s="70" t="n">
        <v>1450.72470821628</v>
      </c>
      <c r="BD34" s="85" t="n">
        <f aca="false">(BC34-BB34)/BB34</f>
        <v>0.0590180927102774</v>
      </c>
    </row>
    <row r="35" customFormat="false" ht="13.5" hidden="false" customHeight="false" outlineLevel="0" collapsed="false">
      <c r="Z35" s="79" t="s">
        <v>59</v>
      </c>
      <c r="AA35" s="75" t="n">
        <v>6100.77583434032</v>
      </c>
      <c r="AB35" s="77" t="n">
        <v>15775.6294194039</v>
      </c>
      <c r="AC35" s="77" t="n">
        <v>8480.77623242</v>
      </c>
      <c r="AD35" s="77" t="n">
        <v>19626.5768239803</v>
      </c>
      <c r="AE35" s="77" t="n">
        <v>8010.51812402</v>
      </c>
      <c r="AF35" s="77" t="n">
        <f aca="false">AB35-AD35</f>
        <v>-3850.9474045764</v>
      </c>
      <c r="AG35" s="77" t="n">
        <f aca="false">AC35-AE35</f>
        <v>470.258108399999</v>
      </c>
      <c r="AH35" s="80" t="n">
        <f aca="false">(AB35+AC35+AD35+AE35)/(AA35+AB35+AD35)</f>
        <v>1.25035595039029</v>
      </c>
      <c r="AI35" s="123"/>
      <c r="AJ35" s="123"/>
      <c r="AK35" s="123"/>
      <c r="AT35" s="81"/>
      <c r="AU35" s="82" t="s">
        <v>58</v>
      </c>
      <c r="AV35" s="70" t="n">
        <v>4880.3897311014</v>
      </c>
      <c r="AW35" s="70" t="n">
        <v>5207.54666358168</v>
      </c>
      <c r="AX35" s="84" t="n">
        <f aca="false">(AW35-AV35)/AV35</f>
        <v>0.0670350014047863</v>
      </c>
      <c r="AY35" s="70" t="n">
        <v>6029.39120111772</v>
      </c>
      <c r="AZ35" s="70" t="n">
        <v>6004.67526642978</v>
      </c>
      <c r="BA35" s="84" t="n">
        <f aca="false">(AZ35-AY35)/AY35</f>
        <v>-0.00409924217280086</v>
      </c>
      <c r="BB35" s="70" t="n">
        <v>1540.96798955648</v>
      </c>
      <c r="BC35" s="70" t="n">
        <v>1647.31295208313</v>
      </c>
      <c r="BD35" s="85" t="n">
        <f aca="false">(BC35-BB35)/BB35</f>
        <v>0.0690117920991075</v>
      </c>
    </row>
    <row r="36" customFormat="false" ht="13.5" hidden="false" customHeight="false" outlineLevel="0" collapsed="false">
      <c r="Z36" s="79" t="s">
        <v>60</v>
      </c>
      <c r="AA36" s="75" t="n">
        <v>3395.16820560851</v>
      </c>
      <c r="AB36" s="77" t="n">
        <v>8469.13901392118</v>
      </c>
      <c r="AC36" s="77" t="n">
        <v>3187.13970027</v>
      </c>
      <c r="AD36" s="77" t="n">
        <v>8930.05292748098</v>
      </c>
      <c r="AE36" s="77" t="n">
        <v>4786.59880368</v>
      </c>
      <c r="AF36" s="77" t="n">
        <f aca="false">AB36-AD36</f>
        <v>-460.913913559798</v>
      </c>
      <c r="AG36" s="77" t="n">
        <f aca="false">AC36-AE36</f>
        <v>-1599.45910341</v>
      </c>
      <c r="AH36" s="80" t="n">
        <f aca="false">(AB36+AC36+AD36+AE36)/(AB36+AD36+AA36)</f>
        <v>1.22018327402104</v>
      </c>
      <c r="AI36" s="123"/>
      <c r="AJ36" s="123"/>
      <c r="AK36" s="123"/>
      <c r="AT36" s="50" t="s">
        <v>67</v>
      </c>
      <c r="AU36" s="51" t="s">
        <v>40</v>
      </c>
      <c r="AV36" s="88" t="n">
        <v>13029.9189808683</v>
      </c>
      <c r="AW36" s="88" t="n">
        <v>14322.6379562206</v>
      </c>
      <c r="AX36" s="53" t="n">
        <f aca="false">(AW36-AV36)/AV36</f>
        <v>0.0992115896691583</v>
      </c>
      <c r="AY36" s="88" t="n">
        <v>7209.96893908159</v>
      </c>
      <c r="AZ36" s="88" t="n">
        <v>8077.98473241126</v>
      </c>
      <c r="BA36" s="53" t="n">
        <f aca="false">(AZ36-AY36)/AY36</f>
        <v>0.120391058638907</v>
      </c>
      <c r="BB36" s="88" t="n">
        <v>10862.4989403861</v>
      </c>
      <c r="BC36" s="88" t="n">
        <v>10862.4643671879</v>
      </c>
      <c r="BD36" s="54" t="n">
        <f aca="false">(BC36-BB36)/BB36</f>
        <v>-3.18280337504224E-006</v>
      </c>
    </row>
    <row r="37" customFormat="false" ht="13.5" hidden="false" customHeight="false" outlineLevel="0" collapsed="false">
      <c r="Z37" s="79" t="s">
        <v>61</v>
      </c>
      <c r="AA37" s="75" t="n">
        <v>1842.80364718874</v>
      </c>
      <c r="AB37" s="77" t="n">
        <v>1067.04861133719</v>
      </c>
      <c r="AC37" s="77" t="n">
        <v>1506.48635624</v>
      </c>
      <c r="AD37" s="77" t="n">
        <v>7109.09352535692</v>
      </c>
      <c r="AE37" s="77" t="n">
        <v>1863.32477208</v>
      </c>
      <c r="AF37" s="77" t="n">
        <f aca="false">AB37-AD37</f>
        <v>-6042.04491401973</v>
      </c>
      <c r="AG37" s="77" t="n">
        <f aca="false">AC37-AE37</f>
        <v>-356.83841584</v>
      </c>
      <c r="AH37" s="80" t="n">
        <f aca="false">(AB37+AC37+AD37+AE37)/(AB37+AD37+AA37)</f>
        <v>1.15241199164764</v>
      </c>
      <c r="AI37" s="123"/>
      <c r="AJ37" s="123"/>
      <c r="AK37" s="123"/>
      <c r="AT37" s="50"/>
      <c r="AU37" s="51" t="s">
        <v>48</v>
      </c>
      <c r="AV37" s="88" t="n">
        <v>13513.4543134358</v>
      </c>
      <c r="AW37" s="88" t="n">
        <v>14875.6421752333</v>
      </c>
      <c r="AX37" s="53" t="n">
        <f aca="false">(AW37-AV37)/AV37</f>
        <v>0.100802343368502</v>
      </c>
      <c r="AY37" s="88" t="n">
        <v>7190.4932529077</v>
      </c>
      <c r="AZ37" s="88" t="n">
        <v>8045.24556522658</v>
      </c>
      <c r="BA37" s="53" t="n">
        <f aca="false">(AZ37-AY37)/AY37</f>
        <v>0.118872556061885</v>
      </c>
      <c r="BB37" s="88" t="n">
        <v>10736.2816345882</v>
      </c>
      <c r="BC37" s="88" t="n">
        <v>10788.957495199</v>
      </c>
      <c r="BD37" s="54" t="n">
        <f aca="false">(BC37-BB37)/BB37</f>
        <v>0.00490634117133456</v>
      </c>
    </row>
    <row r="38" customFormat="false" ht="13.5" hidden="false" customHeight="false" outlineLevel="0" collapsed="false">
      <c r="Z38" s="79" t="s">
        <v>63</v>
      </c>
      <c r="AA38" s="75" t="n">
        <v>3656.01406418543</v>
      </c>
      <c r="AB38" s="77" t="n">
        <v>2130.13225723768</v>
      </c>
      <c r="AC38" s="77" t="n">
        <v>2275.79850336</v>
      </c>
      <c r="AD38" s="77" t="n">
        <v>10579.9017645386</v>
      </c>
      <c r="AE38" s="77" t="n">
        <v>5506.6479305</v>
      </c>
      <c r="AF38" s="77" t="n">
        <f aca="false">AB38-AD38</f>
        <v>-8449.76950730089</v>
      </c>
      <c r="AG38" s="77" t="n">
        <f aca="false">AC38-AE38</f>
        <v>-3230.84942714</v>
      </c>
      <c r="AH38" s="80" t="n">
        <f aca="false">(AB38+AC38+AD38+AE38)/(AB38+AD38+AA38)</f>
        <v>1.25213370680574</v>
      </c>
      <c r="AI38" s="123"/>
      <c r="AJ38" s="123"/>
      <c r="AK38" s="123"/>
      <c r="AT38" s="50"/>
      <c r="AU38" s="51" t="s">
        <v>57</v>
      </c>
      <c r="AV38" s="88" t="n">
        <v>12778.7279671591</v>
      </c>
      <c r="AW38" s="88" t="n">
        <v>14009.735687417</v>
      </c>
      <c r="AX38" s="53" t="n">
        <f aca="false">(AW38-AV38)/AV38</f>
        <v>0.0963325710838762</v>
      </c>
      <c r="AY38" s="88" t="n">
        <v>6818.31038625356</v>
      </c>
      <c r="AZ38" s="88" t="n">
        <v>7596.08284956151</v>
      </c>
      <c r="BA38" s="53" t="n">
        <f aca="false">(AZ38-AY38)/AY38</f>
        <v>0.114071143618811</v>
      </c>
      <c r="BB38" s="88" t="n">
        <v>10402.1994608119</v>
      </c>
      <c r="BC38" s="88" t="n">
        <v>10495.9071706674</v>
      </c>
      <c r="BD38" s="54" t="n">
        <f aca="false">(BC38-BB38)/BB38</f>
        <v>0.00900845154992882</v>
      </c>
    </row>
    <row r="39" customFormat="false" ht="13.5" hidden="false" customHeight="false" outlineLevel="0" collapsed="false">
      <c r="Z39" s="79" t="s">
        <v>64</v>
      </c>
      <c r="AA39" s="75" t="n">
        <v>1878.70864607685</v>
      </c>
      <c r="AB39" s="77" t="n">
        <v>5069.14477700318</v>
      </c>
      <c r="AC39" s="77" t="n">
        <v>2410.85982488</v>
      </c>
      <c r="AD39" s="77" t="n">
        <v>5994.93462922408</v>
      </c>
      <c r="AE39" s="77" t="n">
        <v>2632.20391416</v>
      </c>
      <c r="AF39" s="77" t="n">
        <f aca="false">AB39-AD39</f>
        <v>-925.7898522209</v>
      </c>
      <c r="AG39" s="77" t="n">
        <f aca="false">AC39-AE39</f>
        <v>-221.34408928</v>
      </c>
      <c r="AH39" s="80" t="n">
        <f aca="false">(AB39+AC39+AD39+AE39)/(AB39+AD39+AA39)</f>
        <v>1.24448790169285</v>
      </c>
      <c r="AI39" s="123"/>
      <c r="AJ39" s="123"/>
      <c r="AK39" s="123"/>
      <c r="AT39" s="50"/>
      <c r="AU39" s="51" t="s">
        <v>58</v>
      </c>
      <c r="AV39" s="88" t="n">
        <v>13774.4211788395</v>
      </c>
      <c r="AW39" s="88" t="n">
        <v>15164.6991349208</v>
      </c>
      <c r="AX39" s="53" t="n">
        <f aca="false">(AW39-AV39)/AV39</f>
        <v>0.100931860441223</v>
      </c>
      <c r="AY39" s="88" t="n">
        <v>7390.53611454255</v>
      </c>
      <c r="AZ39" s="88" t="n">
        <v>8288.51123886158</v>
      </c>
      <c r="BA39" s="53" t="n">
        <f aca="false">(AZ39-AY39)/AY39</f>
        <v>0.121503380864626</v>
      </c>
      <c r="BB39" s="88" t="n">
        <v>10786.9676982515</v>
      </c>
      <c r="BC39" s="88" t="n">
        <v>10874.8762461934</v>
      </c>
      <c r="BD39" s="54" t="n">
        <f aca="false">(BC39-BB39)/BB39</f>
        <v>0.00814951433998785</v>
      </c>
    </row>
    <row r="40" customFormat="false" ht="13.5" hidden="false" customHeight="false" outlineLevel="0" collapsed="false">
      <c r="Z40" s="79" t="s">
        <v>65</v>
      </c>
      <c r="AA40" s="75" t="n">
        <v>13104.2949078604</v>
      </c>
      <c r="AB40" s="77" t="n">
        <v>19352.2616859577</v>
      </c>
      <c r="AC40" s="77" t="n">
        <v>9599.85802233</v>
      </c>
      <c r="AD40" s="77" t="n">
        <v>25183.3404678492</v>
      </c>
      <c r="AE40" s="77" t="n">
        <v>8884.31833224</v>
      </c>
      <c r="AF40" s="77" t="n">
        <f aca="false">AB40-AD40</f>
        <v>-5831.07878189155</v>
      </c>
      <c r="AG40" s="77" t="n">
        <f aca="false">AC40-AE40</f>
        <v>715.539690089996</v>
      </c>
      <c r="AH40" s="80" t="n">
        <f aca="false">(AB40+AC40+AD40+AE40)/(AB40+AD40+AA40)</f>
        <v>1.09333606964901</v>
      </c>
      <c r="AI40" s="123"/>
      <c r="AJ40" s="123"/>
      <c r="AK40" s="123"/>
      <c r="AT40" s="81" t="s">
        <v>84</v>
      </c>
      <c r="AU40" s="82" t="s">
        <v>40</v>
      </c>
      <c r="AV40" s="70" t="n">
        <v>6288.99416566464</v>
      </c>
      <c r="AW40" s="70" t="n">
        <v>6645.37527354863</v>
      </c>
      <c r="AX40" s="84" t="n">
        <f aca="false">(AW40-AV40)/AV40</f>
        <v>0.0566674254254657</v>
      </c>
      <c r="AY40" s="70" t="n">
        <v>6040.07846362983</v>
      </c>
      <c r="AZ40" s="70" t="n">
        <v>7456.71548785928</v>
      </c>
      <c r="BA40" s="84" t="n">
        <f aca="false">(AZ40-AY40)/AY40</f>
        <v>0.234539506855696</v>
      </c>
      <c r="BB40" s="70" t="n">
        <v>5058.13522530901</v>
      </c>
      <c r="BC40" s="70" t="n">
        <v>5114.9589842232</v>
      </c>
      <c r="BD40" s="85" t="n">
        <f aca="false">(BC40-BB40)/BB40</f>
        <v>0.011234132023569</v>
      </c>
    </row>
    <row r="41" customFormat="false" ht="13.5" hidden="false" customHeight="false" outlineLevel="0" collapsed="false">
      <c r="Z41" s="79" t="s">
        <v>108</v>
      </c>
      <c r="AA41" s="75" t="n">
        <v>5492.05496423705</v>
      </c>
      <c r="AB41" s="77" t="n">
        <v>18883.9076383211</v>
      </c>
      <c r="AC41" s="77" t="n">
        <v>3104.44799463</v>
      </c>
      <c r="AD41" s="77" t="n">
        <v>21557.4384754565</v>
      </c>
      <c r="AE41" s="77" t="n">
        <v>6678.6463767</v>
      </c>
      <c r="AF41" s="77" t="n">
        <f aca="false">AB41-AD41</f>
        <v>-2673.53083713541</v>
      </c>
      <c r="AG41" s="77" t="n">
        <f aca="false">AC41-AE41</f>
        <v>-3574.19838207</v>
      </c>
      <c r="AH41" s="80" t="n">
        <f aca="false">(AB41+AC41+AD41+AE41)/(AB41+AD41+AA41)</f>
        <v>1.09341871723814</v>
      </c>
      <c r="AI41" s="123"/>
      <c r="AJ41" s="123"/>
      <c r="AK41" s="123"/>
      <c r="AT41" s="81"/>
      <c r="AU41" s="82" t="s">
        <v>48</v>
      </c>
      <c r="AV41" s="70" t="n">
        <v>6861.0114793126</v>
      </c>
      <c r="AW41" s="70" t="n">
        <v>7251.54892084686</v>
      </c>
      <c r="AX41" s="84" t="n">
        <f aca="false">(AW41-AV41)/AV41</f>
        <v>0.0569212633897811</v>
      </c>
      <c r="AY41" s="70" t="n">
        <v>6819.70275155245</v>
      </c>
      <c r="AZ41" s="70" t="n">
        <v>8454.38414038895</v>
      </c>
      <c r="BA41" s="84" t="n">
        <f aca="false">(AZ41-AY41)/AY41</f>
        <v>0.239699800473618</v>
      </c>
      <c r="BB41" s="70" t="n">
        <v>5202.46896102234</v>
      </c>
      <c r="BC41" s="70" t="n">
        <v>5257.91868153894</v>
      </c>
      <c r="BD41" s="85" t="n">
        <f aca="false">(BC41-BB41)/BB41</f>
        <v>0.010658347206306</v>
      </c>
    </row>
    <row r="42" customFormat="false" ht="13.5" hidden="false" customHeight="false" outlineLevel="0" collapsed="false">
      <c r="Z42" s="79" t="s">
        <v>67</v>
      </c>
      <c r="AA42" s="75" t="n">
        <v>41865.6412062494</v>
      </c>
      <c r="AB42" s="77" t="n">
        <v>58265.3092199043</v>
      </c>
      <c r="AC42" s="77" t="n">
        <v>50314.16782534</v>
      </c>
      <c r="AD42" s="77" t="n">
        <v>32020.6736730438</v>
      </c>
      <c r="AE42" s="77" t="n">
        <v>76233.20086081</v>
      </c>
      <c r="AF42" s="77" t="n">
        <f aca="false">AB42-AD42</f>
        <v>26244.6355468605</v>
      </c>
      <c r="AG42" s="77" t="n">
        <f aca="false">AC42-AE42</f>
        <v>-25919.03303547</v>
      </c>
      <c r="AH42" s="80" t="n">
        <f aca="false">(AB42+AC42+AD42+AE42)/(AB42+AD42+AA42)</f>
        <v>1.64079218138353</v>
      </c>
      <c r="AI42" s="123"/>
      <c r="AJ42" s="123"/>
      <c r="AK42" s="123"/>
      <c r="AT42" s="81"/>
      <c r="AU42" s="82" t="s">
        <v>57</v>
      </c>
      <c r="AV42" s="70" t="n">
        <v>6401.0474416708</v>
      </c>
      <c r="AW42" s="70" t="n">
        <v>6755.44700840282</v>
      </c>
      <c r="AX42" s="84" t="n">
        <f aca="false">(AW42-AV42)/AV42</f>
        <v>0.0553658709705663</v>
      </c>
      <c r="AY42" s="70" t="n">
        <v>6278.11009021544</v>
      </c>
      <c r="AZ42" s="70" t="n">
        <v>7739.76084951937</v>
      </c>
      <c r="BA42" s="84" t="n">
        <f aca="false">(AZ42-AY42)/AY42</f>
        <v>0.232817000387098</v>
      </c>
      <c r="BB42" s="70" t="n">
        <v>4800.06595503376</v>
      </c>
      <c r="BC42" s="70" t="n">
        <v>4852.93261449997</v>
      </c>
      <c r="BD42" s="85" t="n">
        <f aca="false">(BC42-BB42)/BB42</f>
        <v>0.0110137360530997</v>
      </c>
    </row>
    <row r="43" customFormat="false" ht="13.5" hidden="false" customHeight="false" outlineLevel="0" collapsed="false">
      <c r="Z43" s="79" t="s">
        <v>68</v>
      </c>
      <c r="AA43" s="75" t="n">
        <v>19282.978347876</v>
      </c>
      <c r="AB43" s="77" t="n">
        <v>26531.2573374113</v>
      </c>
      <c r="AC43" s="77" t="n">
        <v>19361.84659839</v>
      </c>
      <c r="AD43" s="77" t="n">
        <v>30796.887681809</v>
      </c>
      <c r="AE43" s="77" t="n">
        <v>22966.69103638</v>
      </c>
      <c r="AF43" s="77" t="n">
        <f aca="false">AB43-AD43</f>
        <v>-4265.63034439772</v>
      </c>
      <c r="AG43" s="77" t="n">
        <f aca="false">AC43-AE43</f>
        <v>-3604.84443799</v>
      </c>
      <c r="AH43" s="80" t="n">
        <f aca="false">(AB43+AC43+AD43+AE43)/(AB43+AD43+AA43)</f>
        <v>1.30081218332313</v>
      </c>
      <c r="AI43" s="123"/>
      <c r="AJ43" s="123"/>
      <c r="AK43" s="123"/>
      <c r="AT43" s="81"/>
      <c r="AU43" s="82" t="s">
        <v>58</v>
      </c>
      <c r="AV43" s="70" t="n">
        <v>6628.11688928858</v>
      </c>
      <c r="AW43" s="70" t="n">
        <v>7006.19913044309</v>
      </c>
      <c r="AX43" s="84" t="n">
        <f aca="false">(AW43-AV43)/AV43</f>
        <v>0.0570421806781222</v>
      </c>
      <c r="AY43" s="70" t="n">
        <v>6506.91524815193</v>
      </c>
      <c r="AZ43" s="70" t="n">
        <v>8056.31026015222</v>
      </c>
      <c r="BA43" s="84" t="n">
        <f aca="false">(AZ43-AY43)/AY43</f>
        <v>0.238115136422031</v>
      </c>
      <c r="BB43" s="70" t="n">
        <v>4971.61681644444</v>
      </c>
      <c r="BC43" s="70" t="n">
        <v>5033.82493725619</v>
      </c>
      <c r="BD43" s="85" t="n">
        <f aca="false">(BC43-BB43)/BB43</f>
        <v>0.0125126539531336</v>
      </c>
    </row>
    <row r="44" customFormat="false" ht="13.5" hidden="false" customHeight="false" outlineLevel="0" collapsed="false">
      <c r="Z44" s="79" t="s">
        <v>69</v>
      </c>
      <c r="AA44" s="75" t="n">
        <v>2653.94675078642</v>
      </c>
      <c r="AB44" s="77" t="n">
        <v>3469.82913215808</v>
      </c>
      <c r="AC44" s="77" t="n">
        <v>1235.01819119</v>
      </c>
      <c r="AD44" s="77" t="n">
        <v>8553.8053291884</v>
      </c>
      <c r="AE44" s="77" t="n">
        <v>1375.36626603</v>
      </c>
      <c r="AF44" s="77" t="n">
        <f aca="false">AB44-AD44</f>
        <v>-5083.97619703032</v>
      </c>
      <c r="AG44" s="77" t="n">
        <f aca="false">AC44-AE44</f>
        <v>-140.34807484</v>
      </c>
      <c r="AH44" s="80" t="n">
        <f aca="false">(AB44+AC44+AD44+AE44)/(AB44+AD44+AA44)</f>
        <v>0.997032052288669</v>
      </c>
      <c r="AI44" s="123"/>
      <c r="AJ44" s="123"/>
      <c r="AK44" s="123"/>
      <c r="AT44" s="50" t="s">
        <v>69</v>
      </c>
      <c r="AU44" s="51" t="s">
        <v>40</v>
      </c>
      <c r="AV44" s="88" t="n">
        <v>782.917153962314</v>
      </c>
      <c r="AW44" s="88" t="n">
        <v>792.097369747526</v>
      </c>
      <c r="AX44" s="53" t="n">
        <f aca="false">(AW44-AV44)/AV44</f>
        <v>0.0117256541624502</v>
      </c>
      <c r="AY44" s="88" t="n">
        <v>1649.60691206881</v>
      </c>
      <c r="AZ44" s="88" t="n">
        <v>1931.00874259437</v>
      </c>
      <c r="BA44" s="53" t="n">
        <f aca="false">(AZ44-AY44)/AY44</f>
        <v>0.170587203816113</v>
      </c>
      <c r="BB44" s="88" t="n">
        <v>541.671756492</v>
      </c>
      <c r="BC44" s="88" t="n">
        <v>760.308619916112</v>
      </c>
      <c r="BD44" s="54" t="n">
        <f aca="false">(BC44-BB44)/BB44</f>
        <v>0.403633493538705</v>
      </c>
    </row>
    <row r="45" customFormat="false" ht="13.5" hidden="false" customHeight="false" outlineLevel="0" collapsed="false">
      <c r="Z45" s="79" t="s">
        <v>70</v>
      </c>
      <c r="AA45" s="75" t="n">
        <v>9621.14307363284</v>
      </c>
      <c r="AB45" s="77" t="n">
        <v>18613.737272571</v>
      </c>
      <c r="AC45" s="77" t="n">
        <v>15613.99839891</v>
      </c>
      <c r="AD45" s="77" t="n">
        <v>10920.9312152489</v>
      </c>
      <c r="AE45" s="77" t="n">
        <v>15461.93658027</v>
      </c>
      <c r="AF45" s="77" t="n">
        <f aca="false">AB45-AD45</f>
        <v>7692.80605732206</v>
      </c>
      <c r="AG45" s="77" t="n">
        <f aca="false">AC45-AE45</f>
        <v>152.061818640004</v>
      </c>
      <c r="AH45" s="80" t="n">
        <f aca="false">(AB45+AC45+AD45+AE45)/(AB45+AD45+AA45)</f>
        <v>1.54793378172931</v>
      </c>
      <c r="AI45" s="123"/>
      <c r="AJ45" s="123"/>
      <c r="AK45" s="123"/>
      <c r="AT45" s="50"/>
      <c r="AU45" s="51" t="s">
        <v>48</v>
      </c>
      <c r="AV45" s="88" t="n">
        <v>884.655696822658</v>
      </c>
      <c r="AW45" s="88" t="n">
        <v>893.246673581206</v>
      </c>
      <c r="AX45" s="53" t="n">
        <f aca="false">(AW45-AV45)/AV45</f>
        <v>0.00971109640666194</v>
      </c>
      <c r="AY45" s="88" t="n">
        <v>1917.56578608991</v>
      </c>
      <c r="AZ45" s="88" t="n">
        <v>2225.57050766752</v>
      </c>
      <c r="BA45" s="53" t="n">
        <f aca="false">(AZ45-AY45)/AY45</f>
        <v>0.160622766536562</v>
      </c>
      <c r="BB45" s="88" t="n">
        <v>527.079569050766</v>
      </c>
      <c r="BC45" s="88" t="n">
        <v>762.119851615149</v>
      </c>
      <c r="BD45" s="54" t="n">
        <f aca="false">(BC45-BB45)/BB45</f>
        <v>0.44592941249397</v>
      </c>
    </row>
    <row r="46" customFormat="false" ht="13.5" hidden="false" customHeight="false" outlineLevel="0" collapsed="false">
      <c r="Z46" s="79" t="s">
        <v>71</v>
      </c>
      <c r="AA46" s="75" t="n">
        <v>15755.2581212634</v>
      </c>
      <c r="AB46" s="77" t="n">
        <v>25503.497652016</v>
      </c>
      <c r="AC46" s="77" t="n">
        <v>21564.40984777</v>
      </c>
      <c r="AD46" s="77" t="n">
        <v>35160.8589591988</v>
      </c>
      <c r="AE46" s="77" t="n">
        <v>61328.88086138</v>
      </c>
      <c r="AF46" s="77" t="n">
        <f aca="false">AB46-AD46</f>
        <v>-9657.36130718275</v>
      </c>
      <c r="AG46" s="77" t="n">
        <f aca="false">AC46-AE46</f>
        <v>-39764.47101361</v>
      </c>
      <c r="AH46" s="80" t="n">
        <f aca="false">(AB46+AC46+AD46+AE46)/(AB46+AD46+AA46)</f>
        <v>1.87854450487504</v>
      </c>
      <c r="AI46" s="123"/>
      <c r="AJ46" s="123"/>
      <c r="AK46" s="123"/>
      <c r="AT46" s="50"/>
      <c r="AU46" s="51" t="s">
        <v>57</v>
      </c>
      <c r="AV46" s="88" t="n">
        <v>797.899229745924</v>
      </c>
      <c r="AW46" s="88" t="n">
        <v>806.008682067262</v>
      </c>
      <c r="AX46" s="53" t="n">
        <f aca="false">(AW46-AV46)/AV46</f>
        <v>0.0101635043862874</v>
      </c>
      <c r="AY46" s="88" t="n">
        <v>1705.07871023944</v>
      </c>
      <c r="AZ46" s="88" t="n">
        <v>1982.59921727832</v>
      </c>
      <c r="BA46" s="53" t="n">
        <f aca="false">(AZ46-AY46)/AY46</f>
        <v>0.162761112066142</v>
      </c>
      <c r="BB46" s="88" t="n">
        <v>527.524928586812</v>
      </c>
      <c r="BC46" s="88" t="n">
        <v>778.220086496536</v>
      </c>
      <c r="BD46" s="54" t="n">
        <f aca="false">(BC46-BB46)/BB46</f>
        <v>0.475229025823125</v>
      </c>
    </row>
    <row r="47" customFormat="false" ht="13.5" hidden="false" customHeight="false" outlineLevel="0" collapsed="false">
      <c r="Z47" s="79" t="s">
        <v>103</v>
      </c>
      <c r="AA47" s="75" t="n">
        <v>4320.56261330445</v>
      </c>
      <c r="AB47" s="77" t="n">
        <v>10906.3265517953</v>
      </c>
      <c r="AC47" s="77" t="n">
        <v>4570.36324198</v>
      </c>
      <c r="AD47" s="77" t="n">
        <v>11245.1657114594</v>
      </c>
      <c r="AE47" s="77" t="n">
        <v>10400.60075615</v>
      </c>
      <c r="AF47" s="77" t="n">
        <f aca="false">AB47-AD47</f>
        <v>-338.839159664081</v>
      </c>
      <c r="AG47" s="77" t="n">
        <f aca="false">AC47-AE47</f>
        <v>-5830.23751417</v>
      </c>
      <c r="AH47" s="80" t="n">
        <f aca="false">(AB47+AC47+AD47+AE47)/(AB47+AD47+AA47)</f>
        <v>1.40232620529419</v>
      </c>
      <c r="AI47" s="123"/>
      <c r="AJ47" s="123"/>
      <c r="AK47" s="123"/>
      <c r="AT47" s="50"/>
      <c r="AU47" s="51" t="s">
        <v>58</v>
      </c>
      <c r="AV47" s="88" t="n">
        <v>899.657968847283</v>
      </c>
      <c r="AW47" s="88" t="n">
        <v>907.158973881123</v>
      </c>
      <c r="AX47" s="53" t="n">
        <f aca="false">(AW47-AV47)/AV47</f>
        <v>0.00833761862127549</v>
      </c>
      <c r="AY47" s="88" t="n">
        <v>1946.59546050098</v>
      </c>
      <c r="AZ47" s="88" t="n">
        <v>2267.60930093655</v>
      </c>
      <c r="BA47" s="53" t="n">
        <f aca="false">(AZ47-AY47)/AY47</f>
        <v>0.164910402263528</v>
      </c>
      <c r="BB47" s="88" t="n">
        <v>541.336524142685</v>
      </c>
      <c r="BC47" s="88" t="n">
        <v>798.615461111345</v>
      </c>
      <c r="BD47" s="54" t="n">
        <f aca="false">(BC47-BB47)/BB47</f>
        <v>0.475266170846521</v>
      </c>
    </row>
    <row r="48" customFormat="false" ht="13.5" hidden="false" customHeight="false" outlineLevel="0" collapsed="false">
      <c r="Z48" s="79" t="s">
        <v>73</v>
      </c>
      <c r="AA48" s="75" t="n">
        <v>3642.3679370479</v>
      </c>
      <c r="AB48" s="77" t="n">
        <v>11007.8567457566</v>
      </c>
      <c r="AC48" s="77" t="n">
        <v>6382.06144021</v>
      </c>
      <c r="AD48" s="77" t="n">
        <v>9760.30139370893</v>
      </c>
      <c r="AE48" s="77" t="n">
        <v>4959.58109376</v>
      </c>
      <c r="AF48" s="77" t="n">
        <f aca="false">AB48-AD48</f>
        <v>1247.55535204766</v>
      </c>
      <c r="AG48" s="77" t="n">
        <f aca="false">AC48-AE48</f>
        <v>1422.48034645</v>
      </c>
      <c r="AH48" s="80" t="n">
        <f aca="false">(AB48+AC48+AD48+AE48)/(AB48+AD48+AA48)</f>
        <v>1.31540797493627</v>
      </c>
      <c r="AI48" s="123"/>
      <c r="AJ48" s="123"/>
      <c r="AK48" s="123"/>
      <c r="AT48" s="81" t="s">
        <v>70</v>
      </c>
      <c r="AU48" s="82" t="s">
        <v>40</v>
      </c>
      <c r="AV48" s="70" t="n">
        <v>3991.23326081064</v>
      </c>
      <c r="AW48" s="70" t="n">
        <v>4537.44171488296</v>
      </c>
      <c r="AX48" s="84" t="n">
        <f aca="false">(AW48-AV48)/AV48</f>
        <v>0.136852050075714</v>
      </c>
      <c r="AY48" s="70" t="n">
        <v>3175.4830069948</v>
      </c>
      <c r="AZ48" s="70" t="n">
        <v>2652.20016538783</v>
      </c>
      <c r="BA48" s="84" t="n">
        <f aca="false">(AZ48-AY48)/AY48</f>
        <v>-0.164788424455211</v>
      </c>
      <c r="BB48" s="70" t="n">
        <v>2547.87664250832</v>
      </c>
      <c r="BC48" s="70" t="n">
        <v>2392.60182395502</v>
      </c>
      <c r="BD48" s="85" t="n">
        <f aca="false">(BC48-BB48)/BB48</f>
        <v>-0.0609428321460793</v>
      </c>
    </row>
    <row r="49" customFormat="false" ht="13.5" hidden="false" customHeight="false" outlineLevel="0" collapsed="false">
      <c r="Z49" s="79" t="s">
        <v>75</v>
      </c>
      <c r="AA49" s="75" t="n">
        <v>11749.7900135258</v>
      </c>
      <c r="AB49" s="77" t="n">
        <v>28905.5802587693</v>
      </c>
      <c r="AC49" s="77" t="n">
        <v>19888.35535036</v>
      </c>
      <c r="AD49" s="77" t="n">
        <v>19311.6789869503</v>
      </c>
      <c r="AE49" s="77" t="n">
        <v>20844.63635267</v>
      </c>
      <c r="AF49" s="77" t="n">
        <f aca="false">AB49-AD49</f>
        <v>9593.90127181902</v>
      </c>
      <c r="AG49" s="77" t="n">
        <f aca="false">AC49-AE49</f>
        <v>-956.281002309988</v>
      </c>
      <c r="AH49" s="80" t="n">
        <f aca="false">(AB49+AC49+AD49+AE49)/(AB49+AD49+AA49)</f>
        <v>1.4833187900276</v>
      </c>
      <c r="AI49" s="123"/>
      <c r="AJ49" s="123"/>
      <c r="AK49" s="123"/>
      <c r="AT49" s="81"/>
      <c r="AU49" s="82" t="s">
        <v>48</v>
      </c>
      <c r="AV49" s="70" t="n">
        <v>4248.74705905673</v>
      </c>
      <c r="AW49" s="70" t="n">
        <v>4834.98319914045</v>
      </c>
      <c r="AX49" s="84" t="n">
        <f aca="false">(AW49-AV49)/AV49</f>
        <v>0.137978592732202</v>
      </c>
      <c r="AY49" s="70" t="n">
        <v>3353.19197474083</v>
      </c>
      <c r="AZ49" s="70" t="n">
        <v>2787.56351727126</v>
      </c>
      <c r="BA49" s="84" t="n">
        <f aca="false">(AZ49-AY49)/AY49</f>
        <v>-0.168683589168286</v>
      </c>
      <c r="BB49" s="70" t="n">
        <v>2788.85791716425</v>
      </c>
      <c r="BC49" s="70" t="n">
        <v>2611.90472266784</v>
      </c>
      <c r="BD49" s="85" t="n">
        <f aca="false">(BC49-BB49)/BB49</f>
        <v>-0.0634500572464926</v>
      </c>
    </row>
    <row r="50" customFormat="false" ht="13.5" hidden="false" customHeight="false" outlineLevel="0" collapsed="false">
      <c r="Z50" s="93" t="s">
        <v>104</v>
      </c>
      <c r="AA50" s="124" t="n">
        <v>1013.1937246184</v>
      </c>
      <c r="AB50" s="94" t="n">
        <v>3602.08662815372</v>
      </c>
      <c r="AC50" s="94" t="n">
        <v>1259.48001457</v>
      </c>
      <c r="AD50" s="94" t="n">
        <v>5648.77337083819</v>
      </c>
      <c r="AE50" s="94" t="n">
        <v>920.94973741</v>
      </c>
      <c r="AF50" s="94" t="n">
        <f aca="false">AB50-AD50</f>
        <v>-2046.68674268446</v>
      </c>
      <c r="AG50" s="94" t="n">
        <f aca="false">AC50-AE50</f>
        <v>338.53027716</v>
      </c>
      <c r="AH50" s="95" t="n">
        <f aca="false">(AB50+AC50+AD50+AE50)/(AB50+AD50+AA50)</f>
        <v>1.1137207636274</v>
      </c>
      <c r="AI50" s="123"/>
      <c r="AJ50" s="123"/>
      <c r="AK50" s="123"/>
      <c r="AT50" s="81"/>
      <c r="AU50" s="82" t="s">
        <v>57</v>
      </c>
      <c r="AV50" s="70" t="n">
        <v>3805.26438667862</v>
      </c>
      <c r="AW50" s="70" t="n">
        <v>4322.08435171323</v>
      </c>
      <c r="AX50" s="84" t="n">
        <f aca="false">(AW50-AV50)/AV50</f>
        <v>0.135817097714388</v>
      </c>
      <c r="AY50" s="70" t="n">
        <v>3084.51448759726</v>
      </c>
      <c r="AZ50" s="70" t="n">
        <v>2569.70827840417</v>
      </c>
      <c r="BA50" s="84" t="n">
        <f aca="false">(AZ50-AY50)/AY50</f>
        <v>-0.166900240301386</v>
      </c>
      <c r="BB50" s="70" t="n">
        <v>2475.24680982885</v>
      </c>
      <c r="BC50" s="70" t="n">
        <v>2321.99185796054</v>
      </c>
      <c r="BD50" s="85" t="n">
        <f aca="false">(BC50-BB50)/BB50</f>
        <v>-0.0619150184376576</v>
      </c>
    </row>
    <row r="51" customFormat="false" ht="13.5" hidden="false" customHeight="false" outlineLevel="0" collapsed="false">
      <c r="Z51" s="96"/>
      <c r="AA51" s="97"/>
      <c r="AB51" s="98"/>
      <c r="AC51" s="98"/>
      <c r="AD51" s="98"/>
      <c r="AE51" s="98"/>
      <c r="AF51" s="98"/>
      <c r="AG51" s="98"/>
      <c r="AH51" s="99"/>
      <c r="AI51" s="126"/>
      <c r="AJ51" s="126"/>
      <c r="AK51" s="126"/>
      <c r="AT51" s="81"/>
      <c r="AU51" s="82" t="s">
        <v>58</v>
      </c>
      <c r="AV51" s="70" t="n">
        <v>4441.64766349655</v>
      </c>
      <c r="AW51" s="70" t="n">
        <v>5058.28715869705</v>
      </c>
      <c r="AX51" s="84" t="n">
        <f aca="false">(AW51-AV51)/AV51</f>
        <v>0.1388312495537</v>
      </c>
      <c r="AY51" s="70" t="n">
        <v>3472.91382851408</v>
      </c>
      <c r="AZ51" s="70" t="n">
        <v>2870.76688038912</v>
      </c>
      <c r="BA51" s="84" t="n">
        <f aca="false">(AZ51-AY51)/AY51</f>
        <v>-0.1733837860246</v>
      </c>
      <c r="BB51" s="70" t="n">
        <v>2720.8998458536</v>
      </c>
      <c r="BC51" s="70" t="n">
        <v>2550.61995998275</v>
      </c>
      <c r="BD51" s="85" t="n">
        <f aca="false">(BC51-BB51)/BB51</f>
        <v>-0.0625821954197786</v>
      </c>
    </row>
    <row r="52" customFormat="false" ht="13.5" hidden="false" customHeight="false" outlineLevel="0" collapsed="false">
      <c r="Z52" s="100" t="s">
        <v>77</v>
      </c>
      <c r="AA52" s="101" t="n">
        <f aca="false">SUM(AA34:AA50)</f>
        <v>166161.980618351</v>
      </c>
      <c r="AB52" s="101" t="n">
        <f aca="false">SUM(AB34:AB50)</f>
        <v>288196.545701138</v>
      </c>
      <c r="AC52" s="101" t="n">
        <f aca="false">SUM(AC34:AC50)</f>
        <v>187565.49850493</v>
      </c>
      <c r="AD52" s="101" t="n">
        <f aca="false">SUM(AD34:AD50)</f>
        <v>288196.545701138</v>
      </c>
      <c r="AE52" s="101" t="n">
        <f aca="false">SUM(AE34:AE50)</f>
        <v>280088.68130252</v>
      </c>
      <c r="AF52" s="101" t="n">
        <f aca="false">SUM(AF34:AF50)</f>
        <v>0</v>
      </c>
      <c r="AG52" s="101" t="n">
        <f aca="false">SUM(AG34:AG50)</f>
        <v>-92523.18279759</v>
      </c>
      <c r="AH52" s="113" t="n">
        <f aca="false">AVERAGE(AH34:AH50)</f>
        <v>1.31102210917111</v>
      </c>
      <c r="AI52" s="126"/>
      <c r="AJ52" s="126"/>
      <c r="AK52" s="126"/>
      <c r="AT52" s="50" t="s">
        <v>71</v>
      </c>
      <c r="AU52" s="51" t="s">
        <v>40</v>
      </c>
      <c r="AV52" s="88" t="n">
        <v>5536.08254566091</v>
      </c>
      <c r="AW52" s="88" t="n">
        <v>6362.55403823332</v>
      </c>
      <c r="AX52" s="53" t="n">
        <f aca="false">(AW52-AV52)/AV52</f>
        <v>0.149288144776704</v>
      </c>
      <c r="AY52" s="88" t="n">
        <v>8468.20171179416</v>
      </c>
      <c r="AZ52" s="88" t="n">
        <v>8824.21956717109</v>
      </c>
      <c r="BA52" s="53" t="n">
        <f aca="false">(AZ52-AY52)/AY52</f>
        <v>0.0420417306405312</v>
      </c>
      <c r="BB52" s="88" t="n">
        <v>3746.32225435754</v>
      </c>
      <c r="BC52" s="88" t="n">
        <v>4398.84463589936</v>
      </c>
      <c r="BD52" s="54" t="n">
        <f aca="false">(BC52-BB52)/BB52</f>
        <v>0.174176789191812</v>
      </c>
    </row>
    <row r="53" customFormat="false" ht="12.75" hidden="false" customHeight="true" outlineLevel="0" collapsed="false">
      <c r="Z53" s="127" t="s">
        <v>105</v>
      </c>
      <c r="AA53" s="127"/>
      <c r="AB53" s="127"/>
      <c r="AC53" s="127"/>
      <c r="AD53" s="127"/>
      <c r="AE53" s="127"/>
      <c r="AF53" s="127"/>
      <c r="AG53" s="127"/>
      <c r="AH53" s="127"/>
      <c r="AI53" s="128"/>
      <c r="AJ53" s="128"/>
      <c r="AK53" s="128"/>
      <c r="AT53" s="50"/>
      <c r="AU53" s="51" t="s">
        <v>48</v>
      </c>
      <c r="AV53" s="88" t="n">
        <v>5967.541556314</v>
      </c>
      <c r="AW53" s="88" t="n">
        <v>6901.9476011029</v>
      </c>
      <c r="AX53" s="53" t="n">
        <f aca="false">(AW53-AV53)/AV53</f>
        <v>0.156581405587405</v>
      </c>
      <c r="AY53" s="88" t="n">
        <v>9253.38178391251</v>
      </c>
      <c r="AZ53" s="88" t="n">
        <v>9619.50403848167</v>
      </c>
      <c r="BA53" s="53" t="n">
        <f aca="false">(AZ53-AY53)/AY53</f>
        <v>0.0395663189003697</v>
      </c>
      <c r="BB53" s="88" t="n">
        <v>3639.45375929324</v>
      </c>
      <c r="BC53" s="88" t="n">
        <v>4323.213704153</v>
      </c>
      <c r="BD53" s="54" t="n">
        <f aca="false">(BC53-BB53)/BB53</f>
        <v>0.187874332271375</v>
      </c>
    </row>
    <row r="54" customFormat="false" ht="13.5" hidden="false" customHeight="false" outlineLevel="0" collapsed="false">
      <c r="Z54" s="127"/>
      <c r="AA54" s="127"/>
      <c r="AB54" s="127"/>
      <c r="AC54" s="127"/>
      <c r="AD54" s="127"/>
      <c r="AE54" s="127"/>
      <c r="AF54" s="127"/>
      <c r="AG54" s="127"/>
      <c r="AH54" s="127"/>
      <c r="AI54" s="128"/>
      <c r="AJ54" s="128"/>
      <c r="AK54" s="128"/>
      <c r="AT54" s="50"/>
      <c r="AU54" s="51" t="s">
        <v>57</v>
      </c>
      <c r="AV54" s="88" t="n">
        <v>5585.36712273269</v>
      </c>
      <c r="AW54" s="88" t="n">
        <v>6417.39081285609</v>
      </c>
      <c r="AX54" s="53" t="n">
        <f aca="false">(AW54-AV54)/AV54</f>
        <v>0.148964906306164</v>
      </c>
      <c r="AY54" s="88" t="n">
        <v>8561.94284586394</v>
      </c>
      <c r="AZ54" s="88" t="n">
        <v>8887.74264316383</v>
      </c>
      <c r="BA54" s="53" t="n">
        <f aca="false">(AZ54-AY54)/AY54</f>
        <v>0.0380520873784247</v>
      </c>
      <c r="BB54" s="88" t="n">
        <v>3425.58155339793</v>
      </c>
      <c r="BC54" s="88" t="n">
        <v>4086.14230269822</v>
      </c>
      <c r="BD54" s="54" t="n">
        <f aca="false">(BC54-BB54)/BB54</f>
        <v>0.192831710179271</v>
      </c>
    </row>
    <row r="55" customFormat="false" ht="13.5" hidden="false" customHeight="false" outlineLevel="0" collapsed="false">
      <c r="AT55" s="50"/>
      <c r="AU55" s="51" t="s">
        <v>58</v>
      </c>
      <c r="AV55" s="88" t="n">
        <v>6011.89509074114</v>
      </c>
      <c r="AW55" s="88" t="n">
        <v>6950.5583786571</v>
      </c>
      <c r="AX55" s="53" t="n">
        <f aca="false">(AW55-AV55)/AV55</f>
        <v>0.156134342623775</v>
      </c>
      <c r="AY55" s="88" t="n">
        <v>9082.03868956922</v>
      </c>
      <c r="AZ55" s="88" t="n">
        <v>9452.6843941665</v>
      </c>
      <c r="BA55" s="53" t="n">
        <f aca="false">(AZ55-AY55)/AY55</f>
        <v>0.0408108484522271</v>
      </c>
      <c r="BB55" s="88" t="n">
        <v>3442.87977757691</v>
      </c>
      <c r="BC55" s="88" t="n">
        <v>4086.96825003575</v>
      </c>
      <c r="BD55" s="54" t="n">
        <f aca="false">(BC55-BB55)/BB55</f>
        <v>0.187078409375118</v>
      </c>
    </row>
    <row r="56" customFormat="false" ht="13.5" hidden="false" customHeight="false" outlineLevel="0" collapsed="false">
      <c r="AT56" s="81" t="s">
        <v>72</v>
      </c>
      <c r="AU56" s="82" t="s">
        <v>40</v>
      </c>
      <c r="AV56" s="70" t="n">
        <v>2363.38226549086</v>
      </c>
      <c r="AW56" s="70" t="n">
        <v>2704.9897788411</v>
      </c>
      <c r="AX56" s="84" t="n">
        <f aca="false">(AW56-AV56)/AV56</f>
        <v>0.144541794333591</v>
      </c>
      <c r="AY56" s="70" t="n">
        <v>2255.85134908677</v>
      </c>
      <c r="AZ56" s="70" t="n">
        <v>2708.39507250665</v>
      </c>
      <c r="BA56" s="84" t="n">
        <f aca="false">(AZ56-AY56)/AY56</f>
        <v>0.200608840473056</v>
      </c>
      <c r="BB56" s="70" t="n">
        <v>1029.09969809289</v>
      </c>
      <c r="BC56" s="70" t="n">
        <v>1195.49090683163</v>
      </c>
      <c r="BD56" s="85" t="n">
        <f aca="false">(BC56-BB56)/BB56</f>
        <v>0.161686189440239</v>
      </c>
    </row>
    <row r="57" customFormat="false" ht="13.5" hidden="false" customHeight="false" outlineLevel="0" collapsed="false">
      <c r="A57" s="22" t="s">
        <v>89</v>
      </c>
      <c r="AJ57" s="22" t="s">
        <v>90</v>
      </c>
      <c r="AT57" s="81"/>
      <c r="AU57" s="82" t="s">
        <v>48</v>
      </c>
      <c r="AV57" s="70" t="n">
        <v>2688.18065754881</v>
      </c>
      <c r="AW57" s="70" t="n">
        <v>3078.31641570937</v>
      </c>
      <c r="AX57" s="84" t="n">
        <f aca="false">(AW57-AV57)/AV57</f>
        <v>0.14513003695083</v>
      </c>
      <c r="AY57" s="70" t="n">
        <v>2544.15919323903</v>
      </c>
      <c r="AZ57" s="70" t="n">
        <v>3042.25720716375</v>
      </c>
      <c r="BA57" s="84" t="n">
        <f aca="false">(AZ57-AY57)/AY57</f>
        <v>0.195780993283908</v>
      </c>
      <c r="BB57" s="70" t="n">
        <v>1050.25456913747</v>
      </c>
      <c r="BC57" s="70" t="n">
        <v>1248.0451323973</v>
      </c>
      <c r="BD57" s="85" t="n">
        <f aca="false">(BC57-BB57)/BB57</f>
        <v>0.188326305899593</v>
      </c>
    </row>
    <row r="58" customFormat="false" ht="13.5" hidden="false" customHeight="false" outlineLevel="0" collapsed="false">
      <c r="A58" s="22" t="s">
        <v>95</v>
      </c>
      <c r="AJ58" s="22" t="s">
        <v>95</v>
      </c>
      <c r="AT58" s="81"/>
      <c r="AU58" s="82" t="s">
        <v>57</v>
      </c>
      <c r="AV58" s="70" t="n">
        <v>2350.78308426202</v>
      </c>
      <c r="AW58" s="70" t="n">
        <v>2699.4433389576</v>
      </c>
      <c r="AX58" s="84" t="n">
        <f aca="false">(AW58-AV58)/AV58</f>
        <v>0.14831664266677</v>
      </c>
      <c r="AY58" s="70" t="n">
        <v>2277.84843065835</v>
      </c>
      <c r="AZ58" s="70" t="n">
        <v>2726.41751763827</v>
      </c>
      <c r="BA58" s="84" t="n">
        <f aca="false">(AZ58-AY58)/AY58</f>
        <v>0.19692666155591</v>
      </c>
      <c r="BB58" s="70" t="n">
        <v>913.075088417442</v>
      </c>
      <c r="BC58" s="70" t="n">
        <v>1093.89559346184</v>
      </c>
      <c r="BD58" s="85" t="n">
        <f aca="false">(BC58-BB58)/BB58</f>
        <v>0.19803464943699</v>
      </c>
    </row>
    <row r="59" customFormat="false" ht="13.5" hidden="false" customHeight="false" outlineLevel="0" collapsed="false">
      <c r="AT59" s="81"/>
      <c r="AU59" s="82" t="s">
        <v>58</v>
      </c>
      <c r="AV59" s="70" t="n">
        <v>2490.08214347573</v>
      </c>
      <c r="AW59" s="70" t="n">
        <v>2853.56198916175</v>
      </c>
      <c r="AX59" s="84" t="n">
        <f aca="false">(AW59-AV59)/AV59</f>
        <v>0.145971026152038</v>
      </c>
      <c r="AY59" s="70" t="n">
        <v>2494.14873304814</v>
      </c>
      <c r="AZ59" s="70" t="n">
        <v>2995.68903116072</v>
      </c>
      <c r="BA59" s="84" t="n">
        <f aca="false">(AZ59-AY59)/AY59</f>
        <v>0.201086764180115</v>
      </c>
      <c r="BB59" s="70" t="n">
        <v>1007.81131312887</v>
      </c>
      <c r="BC59" s="70" t="n">
        <v>1212.32455423655</v>
      </c>
      <c r="BD59" s="85" t="n">
        <f aca="false">(BC59-BB59)/BB59</f>
        <v>0.202928106128063</v>
      </c>
    </row>
    <row r="60" customFormat="false" ht="13.5" hidden="false" customHeight="false" outlineLevel="0" collapsed="false">
      <c r="AT60" s="50" t="s">
        <v>73</v>
      </c>
      <c r="AU60" s="51" t="s">
        <v>40</v>
      </c>
      <c r="AV60" s="88" t="n">
        <v>2587.3215366499</v>
      </c>
      <c r="AW60" s="88" t="n">
        <v>2670.03361076651</v>
      </c>
      <c r="AX60" s="53" t="n">
        <f aca="false">(AW60-AV60)/AV60</f>
        <v>0.0319682238735999</v>
      </c>
      <c r="AY60" s="88" t="n">
        <v>2069.61882535762</v>
      </c>
      <c r="AZ60" s="88" t="n">
        <v>2343.7057898564</v>
      </c>
      <c r="BA60" s="53" t="n">
        <f aca="false">(AZ60-AY60)/AY60</f>
        <v>0.132433548216987</v>
      </c>
      <c r="BB60" s="88" t="n">
        <v>930.781222007047</v>
      </c>
      <c r="BC60" s="88" t="n">
        <v>849.97641305264</v>
      </c>
      <c r="BD60" s="54" t="n">
        <f aca="false">(BC60-BB60)/BB60</f>
        <v>-0.0868139655634292</v>
      </c>
    </row>
    <row r="61" customFormat="false" ht="13.5" hidden="false" customHeight="false" outlineLevel="0" collapsed="false">
      <c r="AT61" s="50"/>
      <c r="AU61" s="51" t="s">
        <v>48</v>
      </c>
      <c r="AV61" s="88" t="n">
        <v>2680.9344761934</v>
      </c>
      <c r="AW61" s="88" t="n">
        <v>2766.37602965397</v>
      </c>
      <c r="AX61" s="53" t="n">
        <f aca="false">(AW61-AV61)/AV61</f>
        <v>0.0318700640464305</v>
      </c>
      <c r="AY61" s="88" t="n">
        <v>2149.21424091337</v>
      </c>
      <c r="AZ61" s="88" t="n">
        <v>2428.63861163192</v>
      </c>
      <c r="BA61" s="53" t="n">
        <f aca="false">(AZ61-AY61)/AY61</f>
        <v>0.130012339114131</v>
      </c>
      <c r="BB61" s="88" t="n">
        <v>1131.66580637511</v>
      </c>
      <c r="BC61" s="88" t="n">
        <v>1030.90584677317</v>
      </c>
      <c r="BD61" s="54" t="n">
        <f aca="false">(BC61-BB61)/BB61</f>
        <v>-0.0890368508391101</v>
      </c>
    </row>
    <row r="62" customFormat="false" ht="13.5" hidden="false" customHeight="false" outlineLevel="0" collapsed="false">
      <c r="AT62" s="50"/>
      <c r="AU62" s="51" t="s">
        <v>57</v>
      </c>
      <c r="AV62" s="88" t="n">
        <v>2467.88930844515</v>
      </c>
      <c r="AW62" s="88" t="n">
        <v>2545.16033243806</v>
      </c>
      <c r="AX62" s="53" t="n">
        <f aca="false">(AW62-AV62)/AV62</f>
        <v>0.0313105712352997</v>
      </c>
      <c r="AY62" s="88" t="n">
        <v>2005.53811242313</v>
      </c>
      <c r="AZ62" s="88" t="n">
        <v>2258.98777822986</v>
      </c>
      <c r="BA62" s="53" t="n">
        <f aca="false">(AZ62-AY62)/AY62</f>
        <v>0.126374893718929</v>
      </c>
      <c r="BB62" s="88" t="n">
        <v>1007.37460577199</v>
      </c>
      <c r="BC62" s="88" t="n">
        <v>917.301906535148</v>
      </c>
      <c r="BD62" s="54" t="n">
        <f aca="false">(BC62-BB62)/BB62</f>
        <v>-0.0894133113151207</v>
      </c>
    </row>
    <row r="63" customFormat="false" ht="13.5" hidden="false" customHeight="false" outlineLevel="0" collapsed="false">
      <c r="AT63" s="50"/>
      <c r="AU63" s="51" t="s">
        <v>58</v>
      </c>
      <c r="AV63" s="88" t="n">
        <v>2514.52967121314</v>
      </c>
      <c r="AW63" s="88" t="n">
        <v>2592.31139518015</v>
      </c>
      <c r="AX63" s="53" t="n">
        <f aca="false">(AW63-AV63)/AV63</f>
        <v>0.0309329115728752</v>
      </c>
      <c r="AY63" s="88" t="n">
        <v>2012.12789039695</v>
      </c>
      <c r="AZ63" s="88" t="n">
        <v>2283.63097245698</v>
      </c>
      <c r="BA63" s="53" t="n">
        <f aca="false">(AZ63-AY63)/AY63</f>
        <v>0.134933312815656</v>
      </c>
      <c r="BB63" s="88" t="n">
        <v>935.814321228951</v>
      </c>
      <c r="BC63" s="88" t="n">
        <v>854.667480652994</v>
      </c>
      <c r="BD63" s="54" t="n">
        <f aca="false">(BC63-BB63)/BB63</f>
        <v>-0.086712544075401</v>
      </c>
    </row>
    <row r="64" customFormat="false" ht="13.5" hidden="false" customHeight="false" outlineLevel="0" collapsed="false">
      <c r="AT64" s="81" t="s">
        <v>75</v>
      </c>
      <c r="AU64" s="82" t="s">
        <v>40</v>
      </c>
      <c r="AV64" s="70" t="n">
        <v>5831.58515874309</v>
      </c>
      <c r="AW64" s="70" t="n">
        <v>6644.91743898444</v>
      </c>
      <c r="AX64" s="84" t="n">
        <f aca="false">(AW64-AV64)/AV64</f>
        <v>0.139470188310969</v>
      </c>
      <c r="AY64" s="70" t="n">
        <v>5205.31861527967</v>
      </c>
      <c r="AZ64" s="70" t="n">
        <v>5037.09685987869</v>
      </c>
      <c r="BA64" s="84" t="n">
        <f aca="false">(AZ64-AY64)/AY64</f>
        <v>-0.0323172831163834</v>
      </c>
      <c r="BB64" s="70" t="n">
        <v>3224.85213590302</v>
      </c>
      <c r="BC64" s="70" t="n">
        <v>3021.58624787057</v>
      </c>
      <c r="BD64" s="85" t="n">
        <f aca="false">(BC64-BB64)/BB64</f>
        <v>-0.0630310722682266</v>
      </c>
    </row>
    <row r="65" customFormat="false" ht="13.5" hidden="false" customHeight="false" outlineLevel="0" collapsed="false">
      <c r="AT65" s="81"/>
      <c r="AU65" s="82" t="s">
        <v>48</v>
      </c>
      <c r="AV65" s="70" t="n">
        <v>6886.10625953311</v>
      </c>
      <c r="AW65" s="70" t="n">
        <v>7837.58159102732</v>
      </c>
      <c r="AX65" s="84" t="n">
        <f aca="false">(AW65-AV65)/AV65</f>
        <v>0.138173199139497</v>
      </c>
      <c r="AY65" s="70" t="n">
        <v>5211.70721382834</v>
      </c>
      <c r="AZ65" s="70" t="n">
        <v>5041.18327073762</v>
      </c>
      <c r="BA65" s="84" t="n">
        <f aca="false">(AZ65-AY65)/AY65</f>
        <v>-0.0327194019338359</v>
      </c>
      <c r="BB65" s="70" t="n">
        <v>3300.30161922868</v>
      </c>
      <c r="BC65" s="70" t="n">
        <v>3028.75429107582</v>
      </c>
      <c r="BD65" s="85" t="n">
        <f aca="false">(BC65-BB65)/BB65</f>
        <v>-0.082279548805702</v>
      </c>
    </row>
    <row r="66" customFormat="false" ht="13.5" hidden="false" customHeight="false" outlineLevel="0" collapsed="false">
      <c r="AT66" s="81"/>
      <c r="AU66" s="82" t="s">
        <v>57</v>
      </c>
      <c r="AV66" s="70" t="n">
        <v>5955.84565977549</v>
      </c>
      <c r="AW66" s="70" t="n">
        <v>6775.23170325978</v>
      </c>
      <c r="AX66" s="84" t="n">
        <f aca="false">(AW66-AV66)/AV66</f>
        <v>0.137576775875548</v>
      </c>
      <c r="AY66" s="70" t="n">
        <v>4684.44774551006</v>
      </c>
      <c r="AZ66" s="70" t="n">
        <v>4527.13619868304</v>
      </c>
      <c r="BA66" s="84" t="n">
        <f aca="false">(AZ66-AY66)/AY66</f>
        <v>-0.0335816632767006</v>
      </c>
      <c r="BB66" s="70" t="n">
        <v>3320.82134797947</v>
      </c>
      <c r="BC66" s="70" t="n">
        <v>2992.88210804824</v>
      </c>
      <c r="BD66" s="85" t="n">
        <f aca="false">(BC66-BB66)/BB66</f>
        <v>-0.0987524487370464</v>
      </c>
    </row>
    <row r="67" customFormat="false" ht="13.5" hidden="false" customHeight="false" outlineLevel="0" collapsed="false">
      <c r="AT67" s="81"/>
      <c r="AU67" s="82" t="s">
        <v>58</v>
      </c>
      <c r="AV67" s="70" t="n">
        <v>6952.26073780052</v>
      </c>
      <c r="AW67" s="70" t="n">
        <v>7913.38940691675</v>
      </c>
      <c r="AX67" s="84" t="n">
        <f aca="false">(AW67-AV67)/AV67</f>
        <v>0.138246925045607</v>
      </c>
      <c r="AY67" s="70" t="n">
        <v>5493.49214763986</v>
      </c>
      <c r="AZ67" s="70" t="n">
        <v>5308.37148563082</v>
      </c>
      <c r="BA67" s="84" t="n">
        <f aca="false">(AZ67-AY67)/AY67</f>
        <v>-0.033698175410803</v>
      </c>
      <c r="BB67" s="70" t="n">
        <v>3376.72266888544</v>
      </c>
      <c r="BC67" s="70" t="n">
        <v>3037.04112517664</v>
      </c>
      <c r="BD67" s="85" t="n">
        <f aca="false">(BC67-BB67)/BB67</f>
        <v>-0.10059503756076</v>
      </c>
    </row>
    <row r="68" customFormat="false" ht="13.5" hidden="false" customHeight="false" outlineLevel="0" collapsed="false">
      <c r="AT68" s="50" t="s">
        <v>76</v>
      </c>
      <c r="AU68" s="51" t="s">
        <v>40</v>
      </c>
      <c r="AV68" s="88" t="n">
        <v>839.424901094753</v>
      </c>
      <c r="AW68" s="88" t="n">
        <v>886.918957328286</v>
      </c>
      <c r="AX68" s="53" t="n">
        <f aca="false">(AW68-AV68)/AV68</f>
        <v>0.056579279661102</v>
      </c>
      <c r="AY68" s="88" t="n">
        <v>1115.37596134765</v>
      </c>
      <c r="AZ68" s="88" t="n">
        <v>1349.22240342166</v>
      </c>
      <c r="BA68" s="53" t="n">
        <f aca="false">(AZ68-AY68)/AY68</f>
        <v>0.209657057510421</v>
      </c>
      <c r="BB68" s="88" t="n">
        <v>226.069848660358</v>
      </c>
      <c r="BC68" s="88" t="n">
        <v>259.934208469696</v>
      </c>
      <c r="BD68" s="54" t="n">
        <f aca="false">(BC68-BB68)/BB68</f>
        <v>0.149796003359185</v>
      </c>
    </row>
    <row r="69" customFormat="false" ht="13.5" hidden="false" customHeight="false" outlineLevel="0" collapsed="false">
      <c r="AT69" s="50"/>
      <c r="AU69" s="51" t="s">
        <v>48</v>
      </c>
      <c r="AV69" s="88" t="n">
        <v>874.3245850052</v>
      </c>
      <c r="AW69" s="88" t="n">
        <v>924.995792719937</v>
      </c>
      <c r="AX69" s="53" t="n">
        <f aca="false">(AW69-AV69)/AV69</f>
        <v>0.0579546870621693</v>
      </c>
      <c r="AY69" s="88" t="n">
        <v>1240.78649602695</v>
      </c>
      <c r="AZ69" s="88" t="n">
        <v>1486.04003496376</v>
      </c>
      <c r="BA69" s="53" t="n">
        <f aca="false">(AZ69-AY69)/AY69</f>
        <v>0.197659742205543</v>
      </c>
      <c r="BB69" s="88" t="n">
        <v>272.940612980883</v>
      </c>
      <c r="BC69" s="88" t="n">
        <v>324.234729974601</v>
      </c>
      <c r="BD69" s="54" t="n">
        <f aca="false">(BC69-BB69)/BB69</f>
        <v>0.187931420075293</v>
      </c>
    </row>
    <row r="70" customFormat="false" ht="13.5" hidden="false" customHeight="false" outlineLevel="0" collapsed="false">
      <c r="AT70" s="50"/>
      <c r="AU70" s="51" t="s">
        <v>57</v>
      </c>
      <c r="AV70" s="88" t="n">
        <v>834.96960859784</v>
      </c>
      <c r="AW70" s="88" t="n">
        <v>881.978299797574</v>
      </c>
      <c r="AX70" s="53" t="n">
        <f aca="false">(AW70-AV70)/AV70</f>
        <v>0.0562998829127154</v>
      </c>
      <c r="AY70" s="88" t="n">
        <v>1117.39490160596</v>
      </c>
      <c r="AZ70" s="88" t="n">
        <v>1341.33887596579</v>
      </c>
      <c r="BA70" s="53" t="n">
        <f aca="false">(AZ70-AY70)/AY70</f>
        <v>0.200416141185145</v>
      </c>
      <c r="BB70" s="88" t="n">
        <v>214.531864796516</v>
      </c>
      <c r="BC70" s="88" t="n">
        <v>250.454833184334</v>
      </c>
      <c r="BD70" s="54" t="n">
        <f aca="false">(BC70-BB70)/BB70</f>
        <v>0.167448171029938</v>
      </c>
    </row>
    <row r="71" customFormat="false" ht="13.5" hidden="false" customHeight="false" outlineLevel="0" collapsed="false">
      <c r="AT71" s="50"/>
      <c r="AU71" s="51" t="s">
        <v>58</v>
      </c>
      <c r="AV71" s="114" t="n">
        <v>923.10057380809</v>
      </c>
      <c r="AW71" s="114" t="n">
        <v>978.129532176151</v>
      </c>
      <c r="AX71" s="115" t="n">
        <f aca="false">(AW71-AV71)/AV71</f>
        <v>0.0596131775122283</v>
      </c>
      <c r="AY71" s="114" t="n">
        <v>1356.67082977969</v>
      </c>
      <c r="AZ71" s="114" t="n">
        <v>1627.0553691054</v>
      </c>
      <c r="BA71" s="115" t="n">
        <f aca="false">(AZ71-AY71)/AY71</f>
        <v>0.199300031658839</v>
      </c>
      <c r="BB71" s="114" t="n">
        <v>220.677252026872</v>
      </c>
      <c r="BC71" s="114" t="n">
        <v>256.950273121358</v>
      </c>
      <c r="BD71" s="116" t="n">
        <f aca="false">(BC71-BB71)/BB71</f>
        <v>0.164371364793274</v>
      </c>
    </row>
    <row r="72" customFormat="false" ht="12.75" hidden="false" customHeight="false" outlineLevel="0" collapsed="false">
      <c r="AT72" s="117" t="s">
        <v>91</v>
      </c>
      <c r="AU72" s="117"/>
      <c r="AV72" s="117"/>
      <c r="AW72" s="117"/>
      <c r="AX72" s="117"/>
      <c r="AY72" s="117"/>
      <c r="AZ72" s="117"/>
      <c r="BA72" s="117"/>
      <c r="BB72" s="117"/>
      <c r="BC72" s="117"/>
      <c r="BD72" s="117"/>
    </row>
    <row r="73" customFormat="false" ht="13.5" hidden="false" customHeight="false" outlineLevel="0" collapsed="false"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</row>
  </sheetData>
  <mergeCells count="36">
    <mergeCell ref="BB2:BD2"/>
    <mergeCell ref="AT4:AT7"/>
    <mergeCell ref="H5:H6"/>
    <mergeCell ref="I5:J5"/>
    <mergeCell ref="K5:L5"/>
    <mergeCell ref="M5:N5"/>
    <mergeCell ref="O5:Q5"/>
    <mergeCell ref="AA5:AA6"/>
    <mergeCell ref="AB5:AC5"/>
    <mergeCell ref="AD5:AE5"/>
    <mergeCell ref="AF5:AG5"/>
    <mergeCell ref="AH5:AH6"/>
    <mergeCell ref="AT8:AT11"/>
    <mergeCell ref="AT12:AT15"/>
    <mergeCell ref="AT16:AT19"/>
    <mergeCell ref="AT20:AT23"/>
    <mergeCell ref="AT24:AT27"/>
    <mergeCell ref="Z26:AH27"/>
    <mergeCell ref="AT28:AT31"/>
    <mergeCell ref="AA32:AA33"/>
    <mergeCell ref="AB32:AC32"/>
    <mergeCell ref="AD32:AE32"/>
    <mergeCell ref="AF32:AG32"/>
    <mergeCell ref="AH32:AH33"/>
    <mergeCell ref="AT32:AT35"/>
    <mergeCell ref="AT36:AT39"/>
    <mergeCell ref="AT40:AT43"/>
    <mergeCell ref="AT44:AT47"/>
    <mergeCell ref="AT48:AT51"/>
    <mergeCell ref="AT52:AT55"/>
    <mergeCell ref="Z53:AH54"/>
    <mergeCell ref="AT56:AT59"/>
    <mergeCell ref="AT60:AT63"/>
    <mergeCell ref="AT64:AT67"/>
    <mergeCell ref="AT68:AT71"/>
    <mergeCell ref="AT72:BD73"/>
  </mergeCell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O10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7" activeCellId="0" sqref="H27"/>
    </sheetView>
  </sheetViews>
  <sheetFormatPr defaultRowHeight="12.75" zeroHeight="false" outlineLevelRow="0" outlineLevelCol="0"/>
  <cols>
    <col collapsed="false" customWidth="true" hidden="false" outlineLevel="0" max="1" min="1" style="0" width="7.69"/>
    <col collapsed="false" customWidth="true" hidden="false" outlineLevel="0" max="2" min="2" style="0" width="12.83"/>
    <col collapsed="false" customWidth="true" hidden="false" outlineLevel="0" max="3" min="3" style="0" width="6.98"/>
    <col collapsed="false" customWidth="true" hidden="false" outlineLevel="0" max="4" min="4" style="0" width="11.04"/>
    <col collapsed="false" customWidth="true" hidden="false" outlineLevel="0" max="5" min="5" style="0" width="11.98"/>
    <col collapsed="false" customWidth="true" hidden="false" outlineLevel="0" max="6" min="6" style="0" width="11.04"/>
    <col collapsed="false" customWidth="true" hidden="false" outlineLevel="0" max="7" min="7" style="0" width="15.54"/>
    <col collapsed="false" customWidth="true" hidden="false" outlineLevel="0" max="8" min="8" style="0" width="21.39"/>
    <col collapsed="false" customWidth="true" hidden="false" outlineLevel="0" max="9" min="9" style="0" width="6.55"/>
    <col collapsed="false" customWidth="true" hidden="false" outlineLevel="0" max="1025" min="10" style="0" width="11.04"/>
  </cols>
  <sheetData>
    <row r="2" customFormat="false" ht="13.5" hidden="false" customHeight="false" outlineLevel="0" collapsed="false"/>
    <row r="3" customFormat="false" ht="29.25" hidden="false" customHeight="false" outlineLevel="0" collapsed="false">
      <c r="B3" s="1" t="s">
        <v>0</v>
      </c>
    </row>
    <row r="4" customFormat="false" ht="13.5" hidden="false" customHeight="false" outlineLevel="0" collapsed="false"/>
    <row r="6" customFormat="false" ht="18" hidden="false" customHeight="false" outlineLevel="0" collapsed="false">
      <c r="B6" s="129" t="s">
        <v>109</v>
      </c>
      <c r="C6" s="129"/>
    </row>
    <row r="7" customFormat="false" ht="23.25" hidden="false" customHeight="false" outlineLevel="0" collapsed="false">
      <c r="C7" s="35" t="s">
        <v>110</v>
      </c>
      <c r="D7" s="35"/>
      <c r="E7" s="35"/>
      <c r="F7" s="35"/>
      <c r="G7" s="35"/>
      <c r="H7" s="130"/>
      <c r="I7" s="131"/>
    </row>
    <row r="8" customFormat="false" ht="16.5" hidden="false" customHeight="true" outlineLevel="0" collapsed="false">
      <c r="L8" s="131"/>
      <c r="M8" s="131"/>
      <c r="N8" s="131"/>
      <c r="O8" s="131"/>
    </row>
    <row r="10" customFormat="false" ht="12.75" hidden="false" customHeight="false" outlineLevel="0" collapsed="false">
      <c r="D10" s="36" t="s">
        <v>111</v>
      </c>
      <c r="E10" s="36"/>
      <c r="F10" s="36"/>
      <c r="G10" s="36"/>
      <c r="H10" s="36"/>
      <c r="I10" s="36"/>
      <c r="J10" s="36"/>
    </row>
  </sheetData>
  <mergeCells count="2">
    <mergeCell ref="C7:G7"/>
    <mergeCell ref="D10:J10"/>
  </mergeCells>
  <hyperlinks>
    <hyperlink ref="B3" location="Indice!A1" display="Índice"/>
    <hyperlink ref="D10" location="Tn_vl!A1" display="Evolución trimestral de las exportaciones interregionales y del VAB. NACIONAL. 2000:1-2019:1"/>
  </hyperlink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FFFF00"/>
    <pageSetUpPr fitToPage="false"/>
  </sheetPr>
  <dimension ref="A1:AX104"/>
  <sheetViews>
    <sheetView showFormulas="false" showGridLines="false" showRowColHeaders="false" showZeros="true" rightToLeft="false" tabSelected="false" showOutlineSymbols="true" defaultGridColor="true" view="normal" topLeftCell="A73" colorId="64" zoomScale="100" zoomScaleNormal="100" zoomScalePageLayoutView="100" workbookViewId="0">
      <selection pane="topLeft" activeCell="I12" activeCellId="0" sqref="I12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1.27"/>
    <col collapsed="false" customWidth="true" hidden="false" outlineLevel="0" max="14" min="3" style="0" width="11.04"/>
    <col collapsed="false" customWidth="false" hidden="false" outlineLevel="0" max="15" min="15" style="0" width="11.55"/>
    <col collapsed="false" customWidth="true" hidden="false" outlineLevel="0" max="20" min="16" style="0" width="11.04"/>
    <col collapsed="false" customWidth="true" hidden="false" outlineLevel="0" max="21" min="21" style="0" width="13.83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2" t="s">
        <v>112</v>
      </c>
      <c r="D1" s="11"/>
      <c r="E1" s="11"/>
      <c r="F1" s="11"/>
      <c r="G1" s="11"/>
      <c r="L1" s="133" t="s">
        <v>0</v>
      </c>
      <c r="M1" s="133"/>
      <c r="P1" s="132" t="s">
        <v>112</v>
      </c>
      <c r="X1" s="133" t="s">
        <v>0</v>
      </c>
      <c r="Y1" s="133"/>
      <c r="AB1" s="132" t="s">
        <v>5</v>
      </c>
      <c r="AG1" s="134" t="s">
        <v>113</v>
      </c>
      <c r="AH1" s="134"/>
      <c r="AI1" s="135"/>
      <c r="AK1" s="133" t="s">
        <v>0</v>
      </c>
      <c r="AL1" s="133"/>
      <c r="AN1" s="132" t="s">
        <v>5</v>
      </c>
      <c r="AS1" s="134" t="s">
        <v>113</v>
      </c>
      <c r="AT1" s="134"/>
      <c r="AU1" s="135"/>
      <c r="AW1" s="133" t="s">
        <v>0</v>
      </c>
      <c r="AX1" s="133"/>
    </row>
    <row r="2" customFormat="false" ht="15.75" hidden="false" customHeight="true" outlineLevel="0" collapsed="false">
      <c r="B2" s="11" t="s">
        <v>114</v>
      </c>
      <c r="L2" s="133"/>
      <c r="M2" s="133"/>
      <c r="P2" s="11" t="s">
        <v>114</v>
      </c>
      <c r="X2" s="133"/>
      <c r="Y2" s="133"/>
      <c r="AB2" s="11" t="s">
        <v>115</v>
      </c>
      <c r="AK2" s="133"/>
      <c r="AL2" s="133"/>
      <c r="AN2" s="11" t="s">
        <v>116</v>
      </c>
      <c r="AW2" s="133"/>
      <c r="AX2" s="133"/>
    </row>
    <row r="3" customFormat="false" ht="13.5" hidden="false" customHeight="false" outlineLevel="0" collapsed="false">
      <c r="B3" s="22" t="s">
        <v>117</v>
      </c>
      <c r="P3" s="22" t="str">
        <f aca="false">$B$3</f>
        <v>Periodo:1995:1-2019:1</v>
      </c>
      <c r="AB3" s="22" t="s">
        <v>118</v>
      </c>
      <c r="AN3" s="22" t="str">
        <f aca="false">AB3</f>
        <v>Periodo:1995-2015</v>
      </c>
    </row>
    <row r="4" customFormat="false" ht="13.5" hidden="false" customHeight="false" outlineLevel="0" collapsed="false">
      <c r="B4" s="22" t="s">
        <v>119</v>
      </c>
      <c r="P4" s="22" t="s">
        <v>120</v>
      </c>
      <c r="AB4" s="22" t="s">
        <v>121</v>
      </c>
      <c r="AN4" s="22" t="s">
        <v>120</v>
      </c>
    </row>
    <row r="5" customFormat="false" ht="35.25" hidden="false" customHeight="false" outlineLevel="0" collapsed="false">
      <c r="B5" s="136" t="s">
        <v>122</v>
      </c>
      <c r="C5" s="137" t="s">
        <v>39</v>
      </c>
      <c r="D5" s="137" t="s">
        <v>65</v>
      </c>
      <c r="E5" s="137" t="s">
        <v>108</v>
      </c>
      <c r="F5" s="137" t="s">
        <v>68</v>
      </c>
      <c r="G5" s="137" t="s">
        <v>69</v>
      </c>
      <c r="H5" s="137" t="s">
        <v>71</v>
      </c>
      <c r="I5" s="138" t="s">
        <v>74</v>
      </c>
      <c r="J5" s="138" t="s">
        <v>75</v>
      </c>
      <c r="K5" s="139" t="s">
        <v>123</v>
      </c>
      <c r="L5" s="140" t="s">
        <v>124</v>
      </c>
      <c r="M5" s="141" t="s">
        <v>125</v>
      </c>
      <c r="P5" s="142" t="s">
        <v>126</v>
      </c>
      <c r="Q5" s="137" t="s">
        <v>39</v>
      </c>
      <c r="R5" s="137" t="s">
        <v>65</v>
      </c>
      <c r="S5" s="137" t="str">
        <f aca="false">E5</f>
        <v>Castilla La Mancha</v>
      </c>
      <c r="T5" s="137" t="s">
        <v>68</v>
      </c>
      <c r="U5" s="137" t="s">
        <v>69</v>
      </c>
      <c r="V5" s="137" t="s">
        <v>71</v>
      </c>
      <c r="W5" s="138" t="s">
        <v>74</v>
      </c>
      <c r="X5" s="137" t="s">
        <v>75</v>
      </c>
      <c r="Y5" s="143" t="s">
        <v>123</v>
      </c>
      <c r="Z5" s="144" t="s">
        <v>127</v>
      </c>
      <c r="AB5" s="145" t="s">
        <v>126</v>
      </c>
      <c r="AC5" s="146" t="s">
        <v>39</v>
      </c>
      <c r="AD5" s="146" t="s">
        <v>65</v>
      </c>
      <c r="AE5" s="146" t="s">
        <v>108</v>
      </c>
      <c r="AF5" s="146" t="s">
        <v>68</v>
      </c>
      <c r="AG5" s="146" t="s">
        <v>69</v>
      </c>
      <c r="AH5" s="146" t="s">
        <v>71</v>
      </c>
      <c r="AI5" s="146" t="s">
        <v>74</v>
      </c>
      <c r="AJ5" s="146" t="s">
        <v>75</v>
      </c>
      <c r="AK5" s="147" t="s">
        <v>123</v>
      </c>
      <c r="AL5" s="148" t="s">
        <v>127</v>
      </c>
      <c r="AN5" s="145" t="s">
        <v>126</v>
      </c>
      <c r="AO5" s="146" t="s">
        <v>39</v>
      </c>
      <c r="AP5" s="146" t="s">
        <v>65</v>
      </c>
      <c r="AQ5" s="146" t="s">
        <v>108</v>
      </c>
      <c r="AR5" s="146" t="s">
        <v>68</v>
      </c>
      <c r="AS5" s="146" t="s">
        <v>69</v>
      </c>
      <c r="AT5" s="146" t="s">
        <v>71</v>
      </c>
      <c r="AU5" s="146" t="s">
        <v>74</v>
      </c>
      <c r="AV5" s="146" t="s">
        <v>75</v>
      </c>
      <c r="AW5" s="147" t="s">
        <v>123</v>
      </c>
      <c r="AX5" s="148" t="s">
        <v>127</v>
      </c>
    </row>
    <row r="6" customFormat="false" ht="13.5" hidden="false" customHeight="false" outlineLevel="0" collapsed="false">
      <c r="B6" s="149" t="s">
        <v>128</v>
      </c>
      <c r="C6" s="150" t="n">
        <v>3273.56087154452</v>
      </c>
      <c r="D6" s="150" t="n">
        <v>2439.62071037754</v>
      </c>
      <c r="E6" s="150" t="n">
        <v>1936.98951828609</v>
      </c>
      <c r="F6" s="150" t="n">
        <v>3988.120824589</v>
      </c>
      <c r="G6" s="150" t="n">
        <v>368.12243705836</v>
      </c>
      <c r="H6" s="150" t="n">
        <v>3533.83820083289</v>
      </c>
      <c r="I6" s="151" t="n">
        <v>966.985465943239</v>
      </c>
      <c r="J6" s="151" t="n">
        <v>2963.26005409481</v>
      </c>
      <c r="K6" s="152" t="n">
        <v>14421.8814978358</v>
      </c>
      <c r="L6" s="153" t="n">
        <f aca="false">SUM(C6:K6)</f>
        <v>33892.3795805623</v>
      </c>
      <c r="M6" s="154"/>
      <c r="N6" s="106"/>
      <c r="P6" s="149" t="n">
        <v>1995</v>
      </c>
      <c r="Q6" s="150" t="n">
        <f aca="false">SUM(C6:C9)</f>
        <v>12652.7704975759</v>
      </c>
      <c r="R6" s="150" t="n">
        <f aca="false">SUM(D6:D9)</f>
        <v>10280.2206943189</v>
      </c>
      <c r="S6" s="150" t="n">
        <f aca="false">SUM(E6:E9)</f>
        <v>7593.66065903367</v>
      </c>
      <c r="T6" s="150" t="n">
        <f aca="false">SUM(F6:F9)</f>
        <v>15584.2509702018</v>
      </c>
      <c r="U6" s="150" t="n">
        <f aca="false">SUM(G6:G9)</f>
        <v>1428.31516217637</v>
      </c>
      <c r="V6" s="150" t="n">
        <f aca="false">SUM(H6:H9)</f>
        <v>14728.1680030814</v>
      </c>
      <c r="W6" s="151" t="n">
        <f aca="false">SUM(I6:I9)</f>
        <v>4171.605902317</v>
      </c>
      <c r="X6" s="151" t="n">
        <f aca="false">SUM(J6:J9)</f>
        <v>11469.408060116</v>
      </c>
      <c r="Y6" s="155" t="n">
        <f aca="false">SUM(K6:K9)</f>
        <v>58992.8275943078</v>
      </c>
      <c r="Z6" s="156" t="n">
        <f aca="false">SUM(L6:L9)</f>
        <v>136901.227543129</v>
      </c>
      <c r="AB6" s="157" t="n">
        <v>1995</v>
      </c>
      <c r="AC6" s="158" t="n">
        <v>12670.675238175</v>
      </c>
      <c r="AD6" s="158" t="n">
        <v>11413.5075669331</v>
      </c>
      <c r="AE6" s="158" t="n">
        <v>7722.62982432236</v>
      </c>
      <c r="AF6" s="158" t="n">
        <v>15673.2923807541</v>
      </c>
      <c r="AG6" s="158" t="n">
        <v>1739.8694269993</v>
      </c>
      <c r="AH6" s="158" t="n">
        <v>17332.3718843772</v>
      </c>
      <c r="AI6" s="158" t="n">
        <v>4257.98531302088</v>
      </c>
      <c r="AJ6" s="158" t="n">
        <v>11795.5539718157</v>
      </c>
      <c r="AK6" s="159" t="n">
        <f aca="false">AL6-SUM(AC6:AJ6)</f>
        <v>60408.1249326302</v>
      </c>
      <c r="AL6" s="160" t="n">
        <v>143014.010539028</v>
      </c>
      <c r="AN6" s="157" t="n">
        <v>1995</v>
      </c>
      <c r="AO6" s="158" t="n">
        <v>17.9047405990768</v>
      </c>
      <c r="AP6" s="158" t="n">
        <v>1133.28687261414</v>
      </c>
      <c r="AQ6" s="158" t="n">
        <v>128.969165288679</v>
      </c>
      <c r="AR6" s="158" t="n">
        <v>89.0414105522809</v>
      </c>
      <c r="AS6" s="158" t="n">
        <v>311.554264822934</v>
      </c>
      <c r="AT6" s="158" t="n">
        <v>2604.20388129588</v>
      </c>
      <c r="AU6" s="158" t="n">
        <v>86.3794107038801</v>
      </c>
      <c r="AV6" s="158" t="n">
        <v>326.145911699736</v>
      </c>
      <c r="AW6" s="159" t="n">
        <f aca="false">AX6-SUM(AO6:AV6)</f>
        <v>1415.29733832235</v>
      </c>
      <c r="AX6" s="160" t="n">
        <v>6112.78299589896</v>
      </c>
    </row>
    <row r="7" customFormat="false" ht="12.75" hidden="false" customHeight="false" outlineLevel="0" collapsed="false">
      <c r="B7" s="161" t="s">
        <v>129</v>
      </c>
      <c r="C7" s="162" t="n">
        <v>3036.10977164083</v>
      </c>
      <c r="D7" s="162" t="n">
        <v>2650.13300487236</v>
      </c>
      <c r="E7" s="162" t="n">
        <v>1861.11512543131</v>
      </c>
      <c r="F7" s="162" t="n">
        <v>3820.50357585502</v>
      </c>
      <c r="G7" s="162" t="n">
        <v>372.206652769128</v>
      </c>
      <c r="H7" s="162" t="n">
        <v>3700.07506477746</v>
      </c>
      <c r="I7" s="163" t="n">
        <v>1076.19613202342</v>
      </c>
      <c r="J7" s="163" t="n">
        <v>2890.03744189632</v>
      </c>
      <c r="K7" s="155" t="n">
        <v>15063.1419320749</v>
      </c>
      <c r="L7" s="164" t="n">
        <f aca="false">SUM(C7:K7)</f>
        <v>34469.5187013408</v>
      </c>
      <c r="M7" s="165"/>
      <c r="N7" s="106"/>
      <c r="P7" s="161" t="n">
        <v>1996</v>
      </c>
      <c r="Q7" s="166" t="n">
        <f aca="false">SUM(C10:C13)</f>
        <v>13895.7271582164</v>
      </c>
      <c r="R7" s="166" t="n">
        <f aca="false">SUM(D10:D13)</f>
        <v>11679.4029564212</v>
      </c>
      <c r="S7" s="166" t="n">
        <f aca="false">SUM(E10:E13)</f>
        <v>8418.63250592567</v>
      </c>
      <c r="T7" s="166" t="n">
        <f aca="false">SUM(F10:F13)</f>
        <v>15132.3056541368</v>
      </c>
      <c r="U7" s="166" t="n">
        <f aca="false">SUM(G10:G13)</f>
        <v>1648.45918750857</v>
      </c>
      <c r="V7" s="166" t="n">
        <f aca="false">SUM(H10:H13)</f>
        <v>16006.275767484</v>
      </c>
      <c r="W7" s="166" t="n">
        <f aca="false">SUM(I10:I13)</f>
        <v>4598.86971501976</v>
      </c>
      <c r="X7" s="166" t="n">
        <f aca="false">SUM(J10:J13)</f>
        <v>11872.8409479614</v>
      </c>
      <c r="Y7" s="167" t="n">
        <f aca="false">SUM(K10:K13)</f>
        <v>62064.2349831073</v>
      </c>
      <c r="Z7" s="168" t="n">
        <f aca="false">SUM(L10:L13)</f>
        <v>145316.748875781</v>
      </c>
      <c r="AB7" s="157" t="n">
        <v>1996</v>
      </c>
      <c r="AC7" s="158" t="n">
        <v>13900.9255088293</v>
      </c>
      <c r="AD7" s="158" t="n">
        <v>12849.5054492708</v>
      </c>
      <c r="AE7" s="158" t="n">
        <v>8571.45445056423</v>
      </c>
      <c r="AF7" s="158" t="n">
        <v>15287.9136040766</v>
      </c>
      <c r="AG7" s="158" t="n">
        <v>1961.77353567789</v>
      </c>
      <c r="AH7" s="158" t="n">
        <v>18729.0708943478</v>
      </c>
      <c r="AI7" s="158" t="n">
        <v>4681.55331489779</v>
      </c>
      <c r="AJ7" s="158" t="n">
        <v>12214.1416026319</v>
      </c>
      <c r="AK7" s="159" t="n">
        <f aca="false">AL7-SUM(AC7:AJ7)</f>
        <v>63295.26365287</v>
      </c>
      <c r="AL7" s="160" t="n">
        <v>151491.602013166</v>
      </c>
      <c r="AN7" s="157" t="n">
        <v>1996</v>
      </c>
      <c r="AO7" s="158" t="n">
        <v>5.19835061295414</v>
      </c>
      <c r="AP7" s="158" t="n">
        <v>1170.10249284964</v>
      </c>
      <c r="AQ7" s="158" t="n">
        <v>152.821944638536</v>
      </c>
      <c r="AR7" s="158" t="n">
        <v>155.607949939783</v>
      </c>
      <c r="AS7" s="158" t="n">
        <v>313.314348169325</v>
      </c>
      <c r="AT7" s="158" t="n">
        <v>2722.79512686392</v>
      </c>
      <c r="AU7" s="158" t="n">
        <v>82.6835998780232</v>
      </c>
      <c r="AV7" s="158" t="n">
        <v>341.30065467046</v>
      </c>
      <c r="AW7" s="159" t="n">
        <f aca="false">AX7-SUM(AO7:AV7)</f>
        <v>1231.02866976276</v>
      </c>
      <c r="AX7" s="160" t="n">
        <v>6174.8531373854</v>
      </c>
    </row>
    <row r="8" customFormat="false" ht="12.75" hidden="false" customHeight="false" outlineLevel="0" collapsed="false">
      <c r="B8" s="161" t="s">
        <v>130</v>
      </c>
      <c r="C8" s="162" t="n">
        <v>3264.08092705022</v>
      </c>
      <c r="D8" s="162" t="n">
        <v>2590.00201125242</v>
      </c>
      <c r="E8" s="162" t="n">
        <v>1875.8000219767</v>
      </c>
      <c r="F8" s="162" t="n">
        <v>3868.43761834177</v>
      </c>
      <c r="G8" s="162" t="n">
        <v>341.451479726436</v>
      </c>
      <c r="H8" s="162" t="n">
        <v>3675.42621361091</v>
      </c>
      <c r="I8" s="163" t="n">
        <v>1031.04762389851</v>
      </c>
      <c r="J8" s="163" t="n">
        <v>2803.23621574091</v>
      </c>
      <c r="K8" s="155" t="n">
        <v>14719.8618065082</v>
      </c>
      <c r="L8" s="164" t="n">
        <f aca="false">SUM(C8:K8)</f>
        <v>34169.3439181061</v>
      </c>
      <c r="M8" s="165"/>
      <c r="N8" s="106"/>
      <c r="P8" s="161" t="n">
        <v>1997</v>
      </c>
      <c r="Q8" s="150" t="n">
        <f aca="false">SUM(C14:C17)</f>
        <v>14540.4496079103</v>
      </c>
      <c r="R8" s="150" t="n">
        <f aca="false">SUM(D14:D17)</f>
        <v>11675.5990251878</v>
      </c>
      <c r="S8" s="150" t="n">
        <f aca="false">SUM(E14:E17)</f>
        <v>9156.59100651784</v>
      </c>
      <c r="T8" s="150" t="n">
        <f aca="false">SUM(F14:F17)</f>
        <v>16486.8529937674</v>
      </c>
      <c r="U8" s="150" t="n">
        <f aca="false">SUM(G14:G17)</f>
        <v>1613.6612465266</v>
      </c>
      <c r="V8" s="150" t="n">
        <f aca="false">SUM(H14:H17)</f>
        <v>17236.7985966245</v>
      </c>
      <c r="W8" s="151" t="n">
        <f aca="false">SUM(I14:I17)</f>
        <v>4892.57486149984</v>
      </c>
      <c r="X8" s="151" t="n">
        <f aca="false">SUM(J14:J17)</f>
        <v>12624.9002084386</v>
      </c>
      <c r="Y8" s="155" t="n">
        <f aca="false">SUM(K14:K17)</f>
        <v>68352.7923962238</v>
      </c>
      <c r="Z8" s="156" t="n">
        <f aca="false">SUM(L14:L17)</f>
        <v>156580.219942697</v>
      </c>
      <c r="AB8" s="157" t="n">
        <v>1997</v>
      </c>
      <c r="AC8" s="158" t="n">
        <v>14543.9932894637</v>
      </c>
      <c r="AD8" s="158" t="n">
        <v>12916.9074754126</v>
      </c>
      <c r="AE8" s="158" t="n">
        <v>9301.94018715561</v>
      </c>
      <c r="AF8" s="158" t="n">
        <v>16909.8381326573</v>
      </c>
      <c r="AG8" s="158" t="n">
        <v>1932.28704261555</v>
      </c>
      <c r="AH8" s="158" t="n">
        <v>20198.5486770364</v>
      </c>
      <c r="AI8" s="158" t="n">
        <v>4977.94058479148</v>
      </c>
      <c r="AJ8" s="158" t="n">
        <v>12886.3223188886</v>
      </c>
      <c r="AK8" s="159" t="n">
        <f aca="false">AL8-SUM(AC8:AJ8)</f>
        <v>69358.9040916677</v>
      </c>
      <c r="AL8" s="160" t="n">
        <v>163026.681799689</v>
      </c>
      <c r="AN8" s="157" t="n">
        <v>1997</v>
      </c>
      <c r="AO8" s="158" t="n">
        <v>3.54368155334949</v>
      </c>
      <c r="AP8" s="158" t="n">
        <v>1241.30845022474</v>
      </c>
      <c r="AQ8" s="158" t="n">
        <v>145.349180637747</v>
      </c>
      <c r="AR8" s="158" t="n">
        <v>422.985138889823</v>
      </c>
      <c r="AS8" s="158" t="n">
        <v>318.625796088957</v>
      </c>
      <c r="AT8" s="158" t="n">
        <v>2961.75008041199</v>
      </c>
      <c r="AU8" s="158" t="n">
        <v>85.3657232916375</v>
      </c>
      <c r="AV8" s="158" t="n">
        <v>261.422110449957</v>
      </c>
      <c r="AW8" s="159" t="n">
        <f aca="false">AX8-SUM(AO8:AV8)</f>
        <v>1006.11169544388</v>
      </c>
      <c r="AX8" s="160" t="n">
        <v>6446.46185699208</v>
      </c>
    </row>
    <row r="9" customFormat="false" ht="12.75" hidden="false" customHeight="false" outlineLevel="0" collapsed="false">
      <c r="B9" s="161" t="s">
        <v>131</v>
      </c>
      <c r="C9" s="162" t="n">
        <v>3079.01892734032</v>
      </c>
      <c r="D9" s="162" t="n">
        <v>2600.4649678166</v>
      </c>
      <c r="E9" s="162" t="n">
        <v>1919.75599333956</v>
      </c>
      <c r="F9" s="162" t="n">
        <v>3907.188951416</v>
      </c>
      <c r="G9" s="162" t="n">
        <v>346.534592622443</v>
      </c>
      <c r="H9" s="162" t="n">
        <v>3818.82852386012</v>
      </c>
      <c r="I9" s="163" t="n">
        <v>1097.37668045183</v>
      </c>
      <c r="J9" s="163" t="n">
        <v>2812.87434838391</v>
      </c>
      <c r="K9" s="155" t="n">
        <v>14787.9423578888</v>
      </c>
      <c r="L9" s="164" t="n">
        <f aca="false">SUM(C9:K9)</f>
        <v>34369.9853431196</v>
      </c>
      <c r="M9" s="165"/>
      <c r="N9" s="106"/>
      <c r="P9" s="161" t="n">
        <v>1998</v>
      </c>
      <c r="Q9" s="166" t="n">
        <f aca="false">SUM(C18:C21)</f>
        <v>15697.7823114174</v>
      </c>
      <c r="R9" s="166" t="n">
        <f aca="false">SUM(D18:D21)</f>
        <v>12204.8127740341</v>
      </c>
      <c r="S9" s="166" t="n">
        <f aca="false">SUM(E18:E21)</f>
        <v>9380.76539461539</v>
      </c>
      <c r="T9" s="166" t="n">
        <f aca="false">SUM(F18:F21)</f>
        <v>17761.4499729465</v>
      </c>
      <c r="U9" s="166" t="n">
        <f aca="false">SUM(G18:G21)</f>
        <v>1643.63533211223</v>
      </c>
      <c r="V9" s="166" t="n">
        <f aca="false">SUM(H18:H21)</f>
        <v>17899.5865979076</v>
      </c>
      <c r="W9" s="166" t="n">
        <f aca="false">SUM(I18:I21)</f>
        <v>5317.62723660932</v>
      </c>
      <c r="X9" s="166" t="n">
        <f aca="false">SUM(J18:J21)</f>
        <v>13193.3363226934</v>
      </c>
      <c r="Y9" s="167" t="n">
        <f aca="false">SUM(K18:K21)</f>
        <v>71199.0676688128</v>
      </c>
      <c r="Z9" s="168" t="n">
        <f aca="false">SUM(L18:L21)</f>
        <v>164298.063611149</v>
      </c>
      <c r="AB9" s="157" t="n">
        <v>1998</v>
      </c>
      <c r="AC9" s="158" t="n">
        <v>15717.4925836679</v>
      </c>
      <c r="AD9" s="158" t="n">
        <v>13250.1966146156</v>
      </c>
      <c r="AE9" s="158" t="n">
        <v>9487.63828020512</v>
      </c>
      <c r="AF9" s="158" t="n">
        <v>17811.9236582806</v>
      </c>
      <c r="AG9" s="158" t="n">
        <v>1954.06309023085</v>
      </c>
      <c r="AH9" s="158" t="n">
        <v>20584.9921243336</v>
      </c>
      <c r="AI9" s="158" t="n">
        <v>5377.50958772056</v>
      </c>
      <c r="AJ9" s="158" t="n">
        <v>13418.308082035</v>
      </c>
      <c r="AK9" s="159" t="n">
        <f aca="false">AL9-SUM(AC9:AJ9)</f>
        <v>72298.1268505007</v>
      </c>
      <c r="AL9" s="160" t="n">
        <v>169900.25087159</v>
      </c>
      <c r="AN9" s="157" t="n">
        <v>1998</v>
      </c>
      <c r="AO9" s="158" t="n">
        <v>19.7102722504826</v>
      </c>
      <c r="AP9" s="158" t="n">
        <v>1045.3838405815</v>
      </c>
      <c r="AQ9" s="158" t="n">
        <v>106.872885589706</v>
      </c>
      <c r="AR9" s="158" t="n">
        <v>50.4736853341415</v>
      </c>
      <c r="AS9" s="158" t="n">
        <v>310.427758118615</v>
      </c>
      <c r="AT9" s="158" t="n">
        <v>2685.40552642603</v>
      </c>
      <c r="AU9" s="158" t="n">
        <v>59.8823511112409</v>
      </c>
      <c r="AV9" s="158" t="n">
        <v>224.971759341603</v>
      </c>
      <c r="AW9" s="159" t="n">
        <f aca="false">AX9-SUM(AO9:AV9)</f>
        <v>1099.05918168791</v>
      </c>
      <c r="AX9" s="160" t="n">
        <v>5602.18726044122</v>
      </c>
    </row>
    <row r="10" customFormat="false" ht="12.75" hidden="false" customHeight="false" outlineLevel="0" collapsed="false">
      <c r="B10" s="161" t="s">
        <v>132</v>
      </c>
      <c r="C10" s="169" t="n">
        <v>3475.86360566793</v>
      </c>
      <c r="D10" s="169" t="n">
        <v>2900.17653575263</v>
      </c>
      <c r="E10" s="169" t="n">
        <v>2025.7279329425</v>
      </c>
      <c r="F10" s="169" t="n">
        <v>3831.40360244749</v>
      </c>
      <c r="G10" s="169" t="n">
        <v>416.457998636967</v>
      </c>
      <c r="H10" s="169" t="n">
        <v>3904.7081574451</v>
      </c>
      <c r="I10" s="166" t="n">
        <v>1113.11441845872</v>
      </c>
      <c r="J10" s="166" t="n">
        <v>3077.58682682519</v>
      </c>
      <c r="K10" s="167" t="n">
        <v>15406.7712418643</v>
      </c>
      <c r="L10" s="170" t="n">
        <f aca="false">SUM(C10:K10)</f>
        <v>36151.8103200408</v>
      </c>
      <c r="M10" s="171" t="n">
        <f aca="false">(L10-L6)/L6</f>
        <v>0.066664859990367</v>
      </c>
      <c r="N10" s="106"/>
      <c r="P10" s="161" t="n">
        <v>1999</v>
      </c>
      <c r="Q10" s="150" t="n">
        <f aca="false">SUM(C22:C25)</f>
        <v>15726.634182115</v>
      </c>
      <c r="R10" s="150" t="n">
        <f aca="false">SUM(D22:D25)</f>
        <v>12839.5287620106</v>
      </c>
      <c r="S10" s="150" t="n">
        <f aca="false">SUM(E22:E25)</f>
        <v>10261.4684379146</v>
      </c>
      <c r="T10" s="150" t="n">
        <f aca="false">SUM(F22:F25)</f>
        <v>18320.5886122221</v>
      </c>
      <c r="U10" s="150" t="n">
        <f aca="false">SUM(G22:G25)</f>
        <v>1660.93514402352</v>
      </c>
      <c r="V10" s="150" t="n">
        <f aca="false">SUM(H22:H25)</f>
        <v>20050.4655638036</v>
      </c>
      <c r="W10" s="151" t="n">
        <f aca="false">SUM(I22:I25)</f>
        <v>5467.6571452699</v>
      </c>
      <c r="X10" s="151" t="n">
        <f aca="false">SUM(J22:J25)</f>
        <v>15473.531177985</v>
      </c>
      <c r="Y10" s="155" t="n">
        <f aca="false">SUM(K22:K25)</f>
        <v>77625.2113191157</v>
      </c>
      <c r="Z10" s="156" t="n">
        <f aca="false">SUM(L22:L25)</f>
        <v>177426.02034446</v>
      </c>
      <c r="AB10" s="157" t="n">
        <v>1999</v>
      </c>
      <c r="AC10" s="158" t="n">
        <v>15869.8680610993</v>
      </c>
      <c r="AD10" s="158" t="n">
        <v>14022.220671819</v>
      </c>
      <c r="AE10" s="158" t="n">
        <v>10443.8009664377</v>
      </c>
      <c r="AF10" s="158" t="n">
        <v>18326.6701959846</v>
      </c>
      <c r="AG10" s="158" t="n">
        <v>2063.55656890278</v>
      </c>
      <c r="AH10" s="158" t="n">
        <v>23542.8430098072</v>
      </c>
      <c r="AI10" s="158" t="n">
        <v>5559.62163094688</v>
      </c>
      <c r="AJ10" s="158" t="n">
        <v>16101.5030081067</v>
      </c>
      <c r="AK10" s="159" t="n">
        <f aca="false">AL10-SUM(AC10:AJ10)</f>
        <v>79459.3571901557</v>
      </c>
      <c r="AL10" s="160" t="n">
        <v>185389.44130326</v>
      </c>
      <c r="AN10" s="157" t="n">
        <v>1999</v>
      </c>
      <c r="AO10" s="158" t="n">
        <v>143.233878984245</v>
      </c>
      <c r="AP10" s="158" t="n">
        <v>1182.69190980835</v>
      </c>
      <c r="AQ10" s="158" t="n">
        <v>182.332528523121</v>
      </c>
      <c r="AR10" s="158" t="n">
        <v>6.08158376242852</v>
      </c>
      <c r="AS10" s="158" t="n">
        <v>402.621424879263</v>
      </c>
      <c r="AT10" s="158" t="n">
        <v>3492.37744600361</v>
      </c>
      <c r="AU10" s="158" t="n">
        <v>91.9644856769816</v>
      </c>
      <c r="AV10" s="158" t="n">
        <v>627.971830121625</v>
      </c>
      <c r="AW10" s="159" t="n">
        <f aca="false">AX10-SUM(AO10:AV10)</f>
        <v>1834.14587103993</v>
      </c>
      <c r="AX10" s="160" t="n">
        <v>7963.42095879956</v>
      </c>
    </row>
    <row r="11" customFormat="false" ht="12.75" hidden="false" customHeight="false" outlineLevel="0" collapsed="false">
      <c r="B11" s="161" t="s">
        <v>133</v>
      </c>
      <c r="C11" s="169" t="n">
        <v>3519.65550923532</v>
      </c>
      <c r="D11" s="169" t="n">
        <v>2827.05290887078</v>
      </c>
      <c r="E11" s="169" t="n">
        <v>2032.52429914203</v>
      </c>
      <c r="F11" s="169" t="n">
        <v>3778.13161611595</v>
      </c>
      <c r="G11" s="169" t="n">
        <v>420.603879326214</v>
      </c>
      <c r="H11" s="169" t="n">
        <v>3950.03443975363</v>
      </c>
      <c r="I11" s="166" t="n">
        <v>1156.42684702735</v>
      </c>
      <c r="J11" s="166" t="n">
        <v>2745.20819033108</v>
      </c>
      <c r="K11" s="167" t="n">
        <v>15438.517073264</v>
      </c>
      <c r="L11" s="170" t="n">
        <f aca="false">SUM(C11:K11)</f>
        <v>35868.1547630663</v>
      </c>
      <c r="M11" s="171" t="n">
        <f aca="false">(L11-L7)/L7</f>
        <v>0.0405760252657988</v>
      </c>
      <c r="N11" s="106"/>
      <c r="P11" s="161" t="n">
        <v>2000</v>
      </c>
      <c r="Q11" s="166" t="n">
        <f aca="false">SUM(C26:C29)</f>
        <v>18068.8554238374</v>
      </c>
      <c r="R11" s="166" t="n">
        <f aca="false">SUM(D26:D29)</f>
        <v>13833.8470079139</v>
      </c>
      <c r="S11" s="166" t="n">
        <f aca="false">SUM(E26:E29)</f>
        <v>12183.0172693879</v>
      </c>
      <c r="T11" s="166" t="n">
        <f aca="false">SUM(F26:F29)</f>
        <v>19569.4529255704</v>
      </c>
      <c r="U11" s="166" t="n">
        <f aca="false">SUM(G26:G29)</f>
        <v>1902.07699306621</v>
      </c>
      <c r="V11" s="166" t="n">
        <f aca="false">SUM(H26:H29)</f>
        <v>22137.5574228058</v>
      </c>
      <c r="W11" s="166" t="n">
        <f aca="false">SUM(I26:I29)</f>
        <v>6269.99983353952</v>
      </c>
      <c r="X11" s="166" t="n">
        <f aca="false">SUM(J26:J29)</f>
        <v>15683.4208296558</v>
      </c>
      <c r="Y11" s="167" t="n">
        <f aca="false">SUM(K26:K29)</f>
        <v>86964.4882398715</v>
      </c>
      <c r="Z11" s="168" t="n">
        <f aca="false">SUM(L26:L29)</f>
        <v>196612.715945648</v>
      </c>
      <c r="AB11" s="157" t="n">
        <v>2000</v>
      </c>
      <c r="AC11" s="158" t="n">
        <v>18080.1122017137</v>
      </c>
      <c r="AD11" s="158" t="n">
        <v>15872.5532011447</v>
      </c>
      <c r="AE11" s="158" t="n">
        <v>12411.0336821858</v>
      </c>
      <c r="AF11" s="158" t="n">
        <v>20533.5916952522</v>
      </c>
      <c r="AG11" s="158" t="n">
        <v>2471.99039288097</v>
      </c>
      <c r="AH11" s="158" t="n">
        <v>26140.3213501242</v>
      </c>
      <c r="AI11" s="158" t="n">
        <v>6358.30494141868</v>
      </c>
      <c r="AJ11" s="158" t="n">
        <v>15873.745703452</v>
      </c>
      <c r="AK11" s="159" t="n">
        <f aca="false">AL11-SUM(AC11:AJ11)</f>
        <v>89289.6787304444</v>
      </c>
      <c r="AL11" s="160" t="n">
        <v>207031.331898617</v>
      </c>
      <c r="AN11" s="157" t="n">
        <v>2000</v>
      </c>
      <c r="AO11" s="158" t="n">
        <v>11.2567778762274</v>
      </c>
      <c r="AP11" s="158" t="n">
        <v>2038.70619323082</v>
      </c>
      <c r="AQ11" s="158" t="n">
        <v>228.016412797957</v>
      </c>
      <c r="AR11" s="158" t="n">
        <v>964.138769681759</v>
      </c>
      <c r="AS11" s="158" t="n">
        <v>569.913399814763</v>
      </c>
      <c r="AT11" s="158" t="n">
        <v>4002.76392731847</v>
      </c>
      <c r="AU11" s="158" t="n">
        <v>88.3051078791585</v>
      </c>
      <c r="AV11" s="158" t="n">
        <v>190.324873796166</v>
      </c>
      <c r="AW11" s="159" t="n">
        <f aca="false">AX11-SUM(AO11:AV11)</f>
        <v>2325.19049057292</v>
      </c>
      <c r="AX11" s="160" t="n">
        <v>10418.6159529682</v>
      </c>
    </row>
    <row r="12" customFormat="false" ht="12.75" hidden="false" customHeight="false" outlineLevel="0" collapsed="false">
      <c r="B12" s="161" t="s">
        <v>134</v>
      </c>
      <c r="C12" s="169" t="n">
        <v>3430.80848823289</v>
      </c>
      <c r="D12" s="169" t="n">
        <v>2996.70120494666</v>
      </c>
      <c r="E12" s="169" t="n">
        <v>2146.07899362203</v>
      </c>
      <c r="F12" s="169" t="n">
        <v>3748.27125418133</v>
      </c>
      <c r="G12" s="169" t="n">
        <v>404.04605621796</v>
      </c>
      <c r="H12" s="169" t="n">
        <v>4022.48112093475</v>
      </c>
      <c r="I12" s="166" t="n">
        <v>1174.10107753877</v>
      </c>
      <c r="J12" s="166" t="n">
        <v>2875.5865899138</v>
      </c>
      <c r="K12" s="167" t="n">
        <v>15646.049602175</v>
      </c>
      <c r="L12" s="170" t="n">
        <f aca="false">SUM(C12:K12)</f>
        <v>36444.1243877632</v>
      </c>
      <c r="M12" s="171" t="n">
        <f aca="false">(L12-L8)/L8</f>
        <v>0.0665737239529415</v>
      </c>
      <c r="N12" s="106"/>
      <c r="P12" s="161" t="n">
        <v>2001</v>
      </c>
      <c r="Q12" s="150" t="n">
        <f aca="false">SUM(C30:C33)</f>
        <v>19103.8287855622</v>
      </c>
      <c r="R12" s="150" t="n">
        <f aca="false">SUM(D30:D33)</f>
        <v>13340.3691133264</v>
      </c>
      <c r="S12" s="150" t="n">
        <f aca="false">SUM(E30:E33)</f>
        <v>13464.3488360715</v>
      </c>
      <c r="T12" s="150" t="n">
        <f aca="false">SUM(F30:F33)</f>
        <v>19869.5466744144</v>
      </c>
      <c r="U12" s="150" t="n">
        <f aca="false">SUM(G30:G33)</f>
        <v>2199.05345589531</v>
      </c>
      <c r="V12" s="150" t="n">
        <f aca="false">SUM(H30:H33)</f>
        <v>21455.6894888544</v>
      </c>
      <c r="W12" s="151" t="n">
        <f aca="false">SUM(I30:I33)</f>
        <v>7131.79339572125</v>
      </c>
      <c r="X12" s="151" t="n">
        <f aca="false">SUM(J30:J33)</f>
        <v>17956.5807276728</v>
      </c>
      <c r="Y12" s="155" t="n">
        <f aca="false">SUM(K30:K33)</f>
        <v>88747.6889864404</v>
      </c>
      <c r="Z12" s="156" t="n">
        <f aca="false">SUM(L30:L33)</f>
        <v>203268.899463959</v>
      </c>
      <c r="AB12" s="157" t="n">
        <v>2001</v>
      </c>
      <c r="AC12" s="158" t="n">
        <v>19136.1219848424</v>
      </c>
      <c r="AD12" s="158" t="n">
        <v>14417.7941549229</v>
      </c>
      <c r="AE12" s="158" t="n">
        <v>13751.3085980558</v>
      </c>
      <c r="AF12" s="158" t="n">
        <v>20259.0763907706</v>
      </c>
      <c r="AG12" s="158" t="n">
        <v>2792.27658452846</v>
      </c>
      <c r="AH12" s="158" t="n">
        <v>25640.7460277654</v>
      </c>
      <c r="AI12" s="158" t="n">
        <v>7291.28244170268</v>
      </c>
      <c r="AJ12" s="158" t="n">
        <v>18166.6545018425</v>
      </c>
      <c r="AK12" s="159" t="n">
        <f aca="false">AL12-SUM(AC12:AJ12)</f>
        <v>90767.5958874695</v>
      </c>
      <c r="AL12" s="160" t="n">
        <v>212222.8565719</v>
      </c>
      <c r="AN12" s="157" t="n">
        <v>2001</v>
      </c>
      <c r="AO12" s="158" t="n">
        <v>32.2931992802424</v>
      </c>
      <c r="AP12" s="158" t="n">
        <v>1077.42504159654</v>
      </c>
      <c r="AQ12" s="158" t="n">
        <v>286.959761984227</v>
      </c>
      <c r="AR12" s="158" t="n">
        <v>389.529716356275</v>
      </c>
      <c r="AS12" s="158" t="n">
        <v>593.223128633155</v>
      </c>
      <c r="AT12" s="158" t="n">
        <v>4185.05653891112</v>
      </c>
      <c r="AU12" s="158" t="n">
        <v>159.489045981425</v>
      </c>
      <c r="AV12" s="158" t="n">
        <v>210.073774169679</v>
      </c>
      <c r="AW12" s="159" t="n">
        <f aca="false">AX12-SUM(AO12:AV12)</f>
        <v>2019.90690102913</v>
      </c>
      <c r="AX12" s="160" t="n">
        <v>8953.95710794179</v>
      </c>
    </row>
    <row r="13" customFormat="false" ht="12.75" hidden="false" customHeight="false" outlineLevel="0" collapsed="false">
      <c r="B13" s="161" t="s">
        <v>135</v>
      </c>
      <c r="C13" s="169" t="n">
        <v>3469.39955508024</v>
      </c>
      <c r="D13" s="169" t="n">
        <v>2955.4723068511</v>
      </c>
      <c r="E13" s="169" t="n">
        <v>2214.30128021911</v>
      </c>
      <c r="F13" s="169" t="n">
        <v>3774.49918139203</v>
      </c>
      <c r="G13" s="169" t="n">
        <v>407.351253327425</v>
      </c>
      <c r="H13" s="169" t="n">
        <v>4129.0520493505</v>
      </c>
      <c r="I13" s="166" t="n">
        <v>1155.22737199492</v>
      </c>
      <c r="J13" s="166" t="n">
        <v>3174.45934089132</v>
      </c>
      <c r="K13" s="167" t="n">
        <v>15572.897065804</v>
      </c>
      <c r="L13" s="170" t="n">
        <f aca="false">SUM(C13:K13)</f>
        <v>36852.6594049106</v>
      </c>
      <c r="M13" s="171" t="n">
        <f aca="false">(L13-L9)/L9</f>
        <v>0.0722337829651697</v>
      </c>
      <c r="N13" s="106"/>
      <c r="P13" s="161" t="n">
        <v>2002</v>
      </c>
      <c r="Q13" s="166" t="n">
        <f aca="false">SUM(C34:C37)</f>
        <v>19820.2996462514</v>
      </c>
      <c r="R13" s="166" t="n">
        <f aca="false">SUM(D34:D37)</f>
        <v>12846.8304418914</v>
      </c>
      <c r="S13" s="166" t="n">
        <f aca="false">SUM(E34:E37)</f>
        <v>13015.8495871877</v>
      </c>
      <c r="T13" s="166" t="n">
        <f aca="false">SUM(F34:F37)</f>
        <v>19506.3043023476</v>
      </c>
      <c r="U13" s="166" t="n">
        <f aca="false">SUM(G34:G37)</f>
        <v>2118.62328147673</v>
      </c>
      <c r="V13" s="166" t="n">
        <f aca="false">SUM(H34:H37)</f>
        <v>19598.7183813458</v>
      </c>
      <c r="W13" s="166" t="n">
        <f aca="false">SUM(I34:I37)</f>
        <v>7388.31438877142</v>
      </c>
      <c r="X13" s="166" t="n">
        <f aca="false">SUM(J34:J37)</f>
        <v>18176.6942253495</v>
      </c>
      <c r="Y13" s="167" t="n">
        <f aca="false">SUM(K34:K37)</f>
        <v>88013.0000265131</v>
      </c>
      <c r="Z13" s="168" t="n">
        <f aca="false">SUM(L34:L37)</f>
        <v>200484.634281135</v>
      </c>
      <c r="AB13" s="157" t="n">
        <v>2002</v>
      </c>
      <c r="AC13" s="158" t="n">
        <v>19848.9533713153</v>
      </c>
      <c r="AD13" s="158" t="n">
        <v>15161.0858838034</v>
      </c>
      <c r="AE13" s="158" t="n">
        <v>13296.3225511304</v>
      </c>
      <c r="AF13" s="158" t="n">
        <v>19506.3043023476</v>
      </c>
      <c r="AG13" s="158" t="n">
        <v>2567.77103204812</v>
      </c>
      <c r="AH13" s="158" t="n">
        <v>24094.7490651189</v>
      </c>
      <c r="AI13" s="158" t="n">
        <v>7465.7663795404</v>
      </c>
      <c r="AJ13" s="158" t="n">
        <v>18268.7565197387</v>
      </c>
      <c r="AK13" s="159" t="n">
        <f aca="false">AL13-SUM(AC13:AJ13)</f>
        <v>89993.9845215111</v>
      </c>
      <c r="AL13" s="160" t="n">
        <v>210203.693626554</v>
      </c>
      <c r="AN13" s="157" t="n">
        <v>2002</v>
      </c>
      <c r="AO13" s="158" t="n">
        <v>28.6537250638981</v>
      </c>
      <c r="AP13" s="158" t="n">
        <v>2314.25544191202</v>
      </c>
      <c r="AQ13" s="158" t="n">
        <v>280.472963942733</v>
      </c>
      <c r="AR13" s="158" t="n">
        <v>0</v>
      </c>
      <c r="AS13" s="158" t="n">
        <v>449.147750571396</v>
      </c>
      <c r="AT13" s="158" t="n">
        <v>4496.03068377319</v>
      </c>
      <c r="AU13" s="158" t="n">
        <v>77.4519907689799</v>
      </c>
      <c r="AV13" s="158" t="n">
        <v>92.0622943891697</v>
      </c>
      <c r="AW13" s="159" t="n">
        <f aca="false">AX13-SUM(AO13:AV13)</f>
        <v>1980.98449499794</v>
      </c>
      <c r="AX13" s="160" t="n">
        <v>9719.05934541932</v>
      </c>
    </row>
    <row r="14" customFormat="false" ht="12.75" hidden="false" customHeight="false" outlineLevel="0" collapsed="false">
      <c r="B14" s="161" t="s">
        <v>136</v>
      </c>
      <c r="C14" s="162" t="n">
        <v>3395.02854410388</v>
      </c>
      <c r="D14" s="162" t="n">
        <v>2772.46322234231</v>
      </c>
      <c r="E14" s="162" t="n">
        <v>2139.87209660973</v>
      </c>
      <c r="F14" s="162" t="n">
        <v>4014.07389178374</v>
      </c>
      <c r="G14" s="162" t="n">
        <v>373.543559440539</v>
      </c>
      <c r="H14" s="162" t="n">
        <v>4212.75929368702</v>
      </c>
      <c r="I14" s="163" t="n">
        <v>1219.70407183348</v>
      </c>
      <c r="J14" s="163" t="n">
        <v>2783.63946154537</v>
      </c>
      <c r="K14" s="155" t="n">
        <v>16527.2861974944</v>
      </c>
      <c r="L14" s="164" t="n">
        <f aca="false">SUM(C14:K14)</f>
        <v>37438.3703388405</v>
      </c>
      <c r="M14" s="165" t="n">
        <f aca="false">(L14-L10)/L10</f>
        <v>0.0355877066019696</v>
      </c>
      <c r="N14" s="106"/>
      <c r="P14" s="161" t="n">
        <v>2003</v>
      </c>
      <c r="Q14" s="150" t="n">
        <f aca="false">SUM(C38:C41)</f>
        <v>21385.0645445337</v>
      </c>
      <c r="R14" s="150" t="n">
        <f aca="false">SUM(D38:D41)</f>
        <v>14808.5116001709</v>
      </c>
      <c r="S14" s="150" t="n">
        <f aca="false">SUM(E38:E41)</f>
        <v>13439.8031006059</v>
      </c>
      <c r="T14" s="150" t="n">
        <f aca="false">SUM(F38:F41)</f>
        <v>20479.195989299</v>
      </c>
      <c r="U14" s="150" t="n">
        <f aca="false">SUM(G38:G41)</f>
        <v>2271.05051719987</v>
      </c>
      <c r="V14" s="150" t="n">
        <f aca="false">SUM(H38:H41)</f>
        <v>18655.2253861585</v>
      </c>
      <c r="W14" s="151" t="n">
        <f aca="false">SUM(I38:I41)</f>
        <v>7341.4761746866</v>
      </c>
      <c r="X14" s="151" t="n">
        <f aca="false">SUM(J38:J41)</f>
        <v>19115.6825478843</v>
      </c>
      <c r="Y14" s="155" t="n">
        <f aca="false">SUM(K38:K41)</f>
        <v>88239.6114354082</v>
      </c>
      <c r="Z14" s="156" t="n">
        <f aca="false">SUM(L38:L41)</f>
        <v>205735.621295947</v>
      </c>
      <c r="AB14" s="157" t="n">
        <v>2003</v>
      </c>
      <c r="AC14" s="158" t="n">
        <v>21413.6111513423</v>
      </c>
      <c r="AD14" s="158" t="n">
        <v>17176.7474199211</v>
      </c>
      <c r="AE14" s="158" t="n">
        <v>13722.5464875633</v>
      </c>
      <c r="AF14" s="158" t="n">
        <v>20479.195989299</v>
      </c>
      <c r="AG14" s="158" t="n">
        <v>2718.31505503962</v>
      </c>
      <c r="AH14" s="158" t="n">
        <v>23513.8205367738</v>
      </c>
      <c r="AI14" s="158" t="n">
        <v>7533.87050360987</v>
      </c>
      <c r="AJ14" s="158" t="n">
        <v>19208.6170911709</v>
      </c>
      <c r="AK14" s="159" t="n">
        <f aca="false">AL14-SUM(AC14:AJ14)</f>
        <v>90201.1963856636</v>
      </c>
      <c r="AL14" s="160" t="n">
        <v>215967.920620383</v>
      </c>
      <c r="AN14" s="157" t="n">
        <v>2003</v>
      </c>
      <c r="AO14" s="158" t="n">
        <v>28.5466068085761</v>
      </c>
      <c r="AP14" s="158" t="n">
        <v>2368.23581975018</v>
      </c>
      <c r="AQ14" s="158" t="n">
        <v>282.743386957391</v>
      </c>
      <c r="AR14" s="158" t="n">
        <v>0</v>
      </c>
      <c r="AS14" s="158" t="n">
        <v>447.264537839745</v>
      </c>
      <c r="AT14" s="158" t="n">
        <v>4858.59515061539</v>
      </c>
      <c r="AU14" s="158" t="n">
        <v>192.394328923264</v>
      </c>
      <c r="AV14" s="158" t="n">
        <v>92.9345432866044</v>
      </c>
      <c r="AW14" s="159" t="n">
        <f aca="false">AX14-SUM(AO14:AV14)</f>
        <v>1961.58495025544</v>
      </c>
      <c r="AX14" s="160" t="n">
        <v>10232.2993244366</v>
      </c>
    </row>
    <row r="15" customFormat="false" ht="12.75" hidden="false" customHeight="false" outlineLevel="0" collapsed="false">
      <c r="B15" s="161" t="s">
        <v>137</v>
      </c>
      <c r="C15" s="162" t="n">
        <v>3612.51779447115</v>
      </c>
      <c r="D15" s="162" t="n">
        <v>2957.24236974859</v>
      </c>
      <c r="E15" s="162" t="n">
        <v>2258.13101725132</v>
      </c>
      <c r="F15" s="162" t="n">
        <v>4113.66560047987</v>
      </c>
      <c r="G15" s="162" t="n">
        <v>396.220233824302</v>
      </c>
      <c r="H15" s="162" t="n">
        <v>4303.69760064977</v>
      </c>
      <c r="I15" s="163" t="n">
        <v>1158.09761258576</v>
      </c>
      <c r="J15" s="163" t="n">
        <v>3285.86606486459</v>
      </c>
      <c r="K15" s="155" t="n">
        <v>16990.317055866</v>
      </c>
      <c r="L15" s="164" t="n">
        <f aca="false">SUM(C15:K15)</f>
        <v>39075.7553497413</v>
      </c>
      <c r="M15" s="165" t="n">
        <f aca="false">(L15-L11)/L11</f>
        <v>0.0894275328034972</v>
      </c>
      <c r="N15" s="106"/>
      <c r="P15" s="161" t="n">
        <v>2004</v>
      </c>
      <c r="Q15" s="166" t="n">
        <f aca="false">SUM(C42:C45)</f>
        <v>22261.5789791281</v>
      </c>
      <c r="R15" s="166" t="n">
        <f aca="false">SUM(D42:D45)</f>
        <v>15926.52477719</v>
      </c>
      <c r="S15" s="166" t="n">
        <f aca="false">SUM(E42:E45)</f>
        <v>14655.6073619154</v>
      </c>
      <c r="T15" s="166" t="n">
        <f aca="false">SUM(F42:F45)</f>
        <v>22080.3285254926</v>
      </c>
      <c r="U15" s="166" t="n">
        <f aca="false">SUM(G42:G45)</f>
        <v>2567.59858890697</v>
      </c>
      <c r="V15" s="166" t="n">
        <f aca="false">SUM(H42:H45)</f>
        <v>20147.7954696459</v>
      </c>
      <c r="W15" s="166" t="n">
        <f aca="false">SUM(I42:I45)</f>
        <v>8580.48772003498</v>
      </c>
      <c r="X15" s="166" t="n">
        <f aca="false">SUM(J42:J45)</f>
        <v>20735.5657170797</v>
      </c>
      <c r="Y15" s="167" t="n">
        <f aca="false">SUM(K42:K45)</f>
        <v>95850.3858950999</v>
      </c>
      <c r="Z15" s="168" t="n">
        <f aca="false">SUM(L42:L45)</f>
        <v>222805.873034494</v>
      </c>
      <c r="AB15" s="157" t="n">
        <v>2004</v>
      </c>
      <c r="AC15" s="158" t="n">
        <v>22297.0645274192</v>
      </c>
      <c r="AD15" s="158" t="n">
        <v>18009.4444011652</v>
      </c>
      <c r="AE15" s="158" t="n">
        <v>14890.5153992046</v>
      </c>
      <c r="AF15" s="158" t="n">
        <v>22090.8653349068</v>
      </c>
      <c r="AG15" s="158" t="n">
        <v>3109.47183193037</v>
      </c>
      <c r="AH15" s="158" t="n">
        <v>25755.9205588684</v>
      </c>
      <c r="AI15" s="158" t="n">
        <v>8851.53056427494</v>
      </c>
      <c r="AJ15" s="158" t="n">
        <v>20753.4838896074</v>
      </c>
      <c r="AK15" s="159" t="n">
        <f aca="false">AL15-SUM(AC15:AJ15)</f>
        <v>97461.8613846868</v>
      </c>
      <c r="AL15" s="160" t="n">
        <v>233220.157892064</v>
      </c>
      <c r="AN15" s="157" t="n">
        <v>2004</v>
      </c>
      <c r="AO15" s="158" t="n">
        <v>35.4855482910738</v>
      </c>
      <c r="AP15" s="158" t="n">
        <v>2082.91962397521</v>
      </c>
      <c r="AQ15" s="158" t="n">
        <v>234.908037289245</v>
      </c>
      <c r="AR15" s="158" t="n">
        <v>10.536809414238</v>
      </c>
      <c r="AS15" s="158" t="n">
        <v>541.873243023403</v>
      </c>
      <c r="AT15" s="158" t="n">
        <v>5608.12508922253</v>
      </c>
      <c r="AU15" s="158" t="n">
        <v>271.042844239956</v>
      </c>
      <c r="AV15" s="158" t="n">
        <v>17.9181725277572</v>
      </c>
      <c r="AW15" s="159" t="n">
        <f aca="false">AX15-SUM(AO15:AV15)</f>
        <v>1611.47548958689</v>
      </c>
      <c r="AX15" s="160" t="n">
        <v>10414.2848575703</v>
      </c>
    </row>
    <row r="16" customFormat="false" ht="12.75" hidden="false" customHeight="false" outlineLevel="0" collapsed="false">
      <c r="B16" s="161" t="s">
        <v>138</v>
      </c>
      <c r="C16" s="162" t="n">
        <v>3655.26929040021</v>
      </c>
      <c r="D16" s="162" t="n">
        <v>2961.8142901179</v>
      </c>
      <c r="E16" s="162" t="n">
        <v>2331.59187982849</v>
      </c>
      <c r="F16" s="162" t="n">
        <v>4159.62968750009</v>
      </c>
      <c r="G16" s="162" t="n">
        <v>408.957782880279</v>
      </c>
      <c r="H16" s="162" t="n">
        <v>4319.25480001894</v>
      </c>
      <c r="I16" s="163" t="n">
        <v>1218.73213442101</v>
      </c>
      <c r="J16" s="163" t="n">
        <v>3157.32666511145</v>
      </c>
      <c r="K16" s="155" t="n">
        <v>17410.1472136843</v>
      </c>
      <c r="L16" s="164" t="n">
        <f aca="false">SUM(C16:K16)</f>
        <v>39622.7237439627</v>
      </c>
      <c r="M16" s="165" t="n">
        <f aca="false">(L16-L12)/L12</f>
        <v>0.0872184312175913</v>
      </c>
      <c r="N16" s="106"/>
      <c r="P16" s="161" t="n">
        <v>2005</v>
      </c>
      <c r="Q16" s="150" t="n">
        <f aca="false">SUM(C46:C49)</f>
        <v>25144.0447036747</v>
      </c>
      <c r="R16" s="150" t="n">
        <f aca="false">SUM(D46:D49)</f>
        <v>16639.2650731605</v>
      </c>
      <c r="S16" s="150" t="n">
        <f aca="false">SUM(E46:E49)</f>
        <v>15643.4797618664</v>
      </c>
      <c r="T16" s="150" t="n">
        <f aca="false">SUM(F46:F49)</f>
        <v>24131.4285015066</v>
      </c>
      <c r="U16" s="150" t="n">
        <f aca="false">SUM(G46:G49)</f>
        <v>3022.70590538424</v>
      </c>
      <c r="V16" s="150" t="n">
        <f aca="false">SUM(H46:H49)</f>
        <v>21791.8954134915</v>
      </c>
      <c r="W16" s="151" t="n">
        <f aca="false">SUM(I46:I49)</f>
        <v>8885.99621623944</v>
      </c>
      <c r="X16" s="151" t="n">
        <f aca="false">SUM(J46:J49)</f>
        <v>23831.0005587272</v>
      </c>
      <c r="Y16" s="155" t="n">
        <f aca="false">SUM(K46:K49)</f>
        <v>100978.428984986</v>
      </c>
      <c r="Z16" s="156" t="n">
        <f aca="false">SUM(L46:L49)</f>
        <v>240068.245119037</v>
      </c>
      <c r="AB16" s="157" t="n">
        <v>2005</v>
      </c>
      <c r="AC16" s="158" t="n">
        <v>25289.7985769796</v>
      </c>
      <c r="AD16" s="158" t="n">
        <v>19731.2041034464</v>
      </c>
      <c r="AE16" s="158" t="n">
        <v>15863.4127586874</v>
      </c>
      <c r="AF16" s="158" t="n">
        <v>24137.2200129416</v>
      </c>
      <c r="AG16" s="158" t="n">
        <v>3658.77203266516</v>
      </c>
      <c r="AH16" s="158" t="n">
        <v>29766.939496395</v>
      </c>
      <c r="AI16" s="158" t="n">
        <v>9328.5579704433</v>
      </c>
      <c r="AJ16" s="158" t="n">
        <v>23953.9089418287</v>
      </c>
      <c r="AK16" s="159" t="n">
        <f aca="false">AL16-SUM(AC16:AJ16)</f>
        <v>102717.0343689</v>
      </c>
      <c r="AL16" s="160" t="n">
        <v>254446.848262288</v>
      </c>
      <c r="AN16" s="157" t="n">
        <v>2005</v>
      </c>
      <c r="AO16" s="158" t="n">
        <v>145.753873304952</v>
      </c>
      <c r="AP16" s="158" t="n">
        <v>3091.93903028594</v>
      </c>
      <c r="AQ16" s="158" t="n">
        <v>219.932996821035</v>
      </c>
      <c r="AR16" s="158" t="n">
        <v>5.79151143502092</v>
      </c>
      <c r="AS16" s="158" t="n">
        <v>636.066127280922</v>
      </c>
      <c r="AT16" s="158" t="n">
        <v>7975.04408290347</v>
      </c>
      <c r="AU16" s="158" t="n">
        <v>442.561754203858</v>
      </c>
      <c r="AV16" s="158" t="n">
        <v>122.908383101437</v>
      </c>
      <c r="AW16" s="159" t="n">
        <f aca="false">AX16-SUM(AO16:AV16)</f>
        <v>1738.605383914</v>
      </c>
      <c r="AX16" s="160" t="n">
        <v>14378.6031432506</v>
      </c>
    </row>
    <row r="17" customFormat="false" ht="12.75" hidden="false" customHeight="false" outlineLevel="0" collapsed="false">
      <c r="B17" s="161" t="s">
        <v>139</v>
      </c>
      <c r="C17" s="162" t="n">
        <v>3877.63397893507</v>
      </c>
      <c r="D17" s="162" t="n">
        <v>2984.07914297904</v>
      </c>
      <c r="E17" s="162" t="n">
        <v>2426.9960128283</v>
      </c>
      <c r="F17" s="162" t="n">
        <v>4199.48381400375</v>
      </c>
      <c r="G17" s="162" t="n">
        <v>434.939670381476</v>
      </c>
      <c r="H17" s="162" t="n">
        <v>4401.08690226876</v>
      </c>
      <c r="I17" s="163" t="n">
        <v>1296.04104265959</v>
      </c>
      <c r="J17" s="163" t="n">
        <v>3398.06801691719</v>
      </c>
      <c r="K17" s="155" t="n">
        <v>17425.0419291791</v>
      </c>
      <c r="L17" s="164" t="n">
        <f aca="false">SUM(C17:K17)</f>
        <v>40443.3705101523</v>
      </c>
      <c r="M17" s="165" t="n">
        <f aca="false">(L17-L13)/L13</f>
        <v>0.0974342466249041</v>
      </c>
      <c r="N17" s="106"/>
      <c r="P17" s="161" t="n">
        <v>2006</v>
      </c>
      <c r="Q17" s="166" t="n">
        <f aca="false">SUM(C50:C53)</f>
        <v>27824.9847238445</v>
      </c>
      <c r="R17" s="166" t="n">
        <f aca="false">SUM(D50:D53)</f>
        <v>18192.5060538476</v>
      </c>
      <c r="S17" s="166" t="n">
        <f aca="false">SUM(E50:E53)</f>
        <v>17374.1179830506</v>
      </c>
      <c r="T17" s="166" t="n">
        <f aca="false">SUM(F50:F53)</f>
        <v>24422.9277665193</v>
      </c>
      <c r="U17" s="166" t="n">
        <f aca="false">SUM(G50:G53)</f>
        <v>2830.40623049714</v>
      </c>
      <c r="V17" s="166" t="n">
        <f aca="false">SUM(H50:H53)</f>
        <v>23045.2896655697</v>
      </c>
      <c r="W17" s="166" t="n">
        <f aca="false">SUM(I50:I53)</f>
        <v>9432.52083246978</v>
      </c>
      <c r="X17" s="166" t="n">
        <f aca="false">SUM(J50:J53)</f>
        <v>23666.8797460294</v>
      </c>
      <c r="Y17" s="167" t="n">
        <f aca="false">SUM(K50:K53)</f>
        <v>109935.393802255</v>
      </c>
      <c r="Z17" s="168" t="n">
        <f aca="false">SUM(L50:L53)</f>
        <v>256725.026804083</v>
      </c>
      <c r="AB17" s="157" t="n">
        <v>2006</v>
      </c>
      <c r="AC17" s="158" t="n">
        <v>28782.3880073482</v>
      </c>
      <c r="AD17" s="158" t="n">
        <v>20749.1495099635</v>
      </c>
      <c r="AE17" s="158" t="n">
        <v>17516.0174670761</v>
      </c>
      <c r="AF17" s="158" t="n">
        <v>24422.9277665193</v>
      </c>
      <c r="AG17" s="158" t="n">
        <v>3465.38519340902</v>
      </c>
      <c r="AH17" s="158" t="n">
        <v>33145.7121186264</v>
      </c>
      <c r="AI17" s="158" t="n">
        <v>9781.46990203877</v>
      </c>
      <c r="AJ17" s="158" t="n">
        <v>23814.5124078107</v>
      </c>
      <c r="AK17" s="159" t="n">
        <f aca="false">AL17-SUM(AC17:AJ17)</f>
        <v>112423.650397017</v>
      </c>
      <c r="AL17" s="160" t="n">
        <v>274101.212769809</v>
      </c>
      <c r="AN17" s="157" t="n">
        <v>2006</v>
      </c>
      <c r="AO17" s="158" t="n">
        <v>957.403283503699</v>
      </c>
      <c r="AP17" s="158" t="n">
        <v>2556.64345611589</v>
      </c>
      <c r="AQ17" s="158" t="n">
        <v>141.899484025439</v>
      </c>
      <c r="AR17" s="158" t="n">
        <v>0</v>
      </c>
      <c r="AS17" s="158" t="n">
        <v>634.978962911875</v>
      </c>
      <c r="AT17" s="158" t="n">
        <v>10100.4224530568</v>
      </c>
      <c r="AU17" s="158" t="n">
        <v>348.949069568983</v>
      </c>
      <c r="AV17" s="158" t="n">
        <v>147.632661781274</v>
      </c>
      <c r="AW17" s="159" t="n">
        <f aca="false">AX17-SUM(AO17:AV17)</f>
        <v>2488.25659476149</v>
      </c>
      <c r="AX17" s="160" t="n">
        <v>17376.1859657254</v>
      </c>
    </row>
    <row r="18" customFormat="false" ht="12.75" hidden="false" customHeight="false" outlineLevel="0" collapsed="false">
      <c r="B18" s="161" t="s">
        <v>140</v>
      </c>
      <c r="C18" s="169" t="n">
        <v>3935.41369508223</v>
      </c>
      <c r="D18" s="169" t="n">
        <v>3138.99455792697</v>
      </c>
      <c r="E18" s="169" t="n">
        <v>2331.56219762596</v>
      </c>
      <c r="F18" s="169" t="n">
        <v>4387.12737464002</v>
      </c>
      <c r="G18" s="169" t="n">
        <v>415.363871595738</v>
      </c>
      <c r="H18" s="169" t="n">
        <v>4433.58408301456</v>
      </c>
      <c r="I18" s="166" t="n">
        <v>1323.55084551354</v>
      </c>
      <c r="J18" s="166" t="n">
        <v>3303.21365304513</v>
      </c>
      <c r="K18" s="167" t="n">
        <v>18111.1294857974</v>
      </c>
      <c r="L18" s="170" t="n">
        <f aca="false">SUM(C18:K18)</f>
        <v>41379.9397642416</v>
      </c>
      <c r="M18" s="171" t="n">
        <f aca="false">(L18-L14)/L14</f>
        <v>0.105281543767194</v>
      </c>
      <c r="N18" s="106"/>
      <c r="P18" s="161" t="n">
        <v>2007</v>
      </c>
      <c r="Q18" s="150" t="n">
        <f aca="false">SUM(C54:C57)</f>
        <v>30712.2493601394</v>
      </c>
      <c r="R18" s="150" t="n">
        <f aca="false">SUM(D54:D57)</f>
        <v>19789.303718855</v>
      </c>
      <c r="S18" s="150" t="n">
        <f aca="false">SUM(E54:E57)</f>
        <v>18331.9606088684</v>
      </c>
      <c r="T18" s="150" t="n">
        <f aca="false">SUM(F54:F57)</f>
        <v>27159.9601607702</v>
      </c>
      <c r="U18" s="150" t="n">
        <f aca="false">SUM(G54:G57)</f>
        <v>3542.10425051666</v>
      </c>
      <c r="V18" s="150" t="n">
        <f aca="false">SUM(H54:H57)</f>
        <v>23109.5254373337</v>
      </c>
      <c r="W18" s="151" t="n">
        <f aca="false">SUM(I54:I57)</f>
        <v>10639.7100928291</v>
      </c>
      <c r="X18" s="151" t="n">
        <f aca="false">SUM(J54:J57)</f>
        <v>25949.5249032525</v>
      </c>
      <c r="Y18" s="155" t="n">
        <f aca="false">SUM(K54:K57)</f>
        <v>115719.232775349</v>
      </c>
      <c r="Z18" s="156" t="n">
        <f aca="false">SUM(L54:L57)</f>
        <v>274953.571307914</v>
      </c>
      <c r="AB18" s="157" t="n">
        <v>2007</v>
      </c>
      <c r="AC18" s="158" t="n">
        <v>31790.2691828589</v>
      </c>
      <c r="AD18" s="158" t="n">
        <v>22555.4126631991</v>
      </c>
      <c r="AE18" s="158" t="n">
        <v>18966.1939818368</v>
      </c>
      <c r="AF18" s="158" t="n">
        <v>27159.9601607702</v>
      </c>
      <c r="AG18" s="158" t="n">
        <v>4825.61816539438</v>
      </c>
      <c r="AH18" s="158" t="n">
        <v>33476.3030415238</v>
      </c>
      <c r="AI18" s="158" t="n">
        <v>11067.4884034903</v>
      </c>
      <c r="AJ18" s="158" t="n">
        <v>26117.1606112825</v>
      </c>
      <c r="AK18" s="159" t="n">
        <f aca="false">AL18-SUM(AC18:AJ18)</f>
        <v>118722.729379094</v>
      </c>
      <c r="AL18" s="160" t="n">
        <v>294681.13558945</v>
      </c>
      <c r="AN18" s="157" t="n">
        <v>2007</v>
      </c>
      <c r="AO18" s="158" t="n">
        <v>1078.01982271952</v>
      </c>
      <c r="AP18" s="158" t="n">
        <v>2766.10894434414</v>
      </c>
      <c r="AQ18" s="158" t="n">
        <v>634.233372968347</v>
      </c>
      <c r="AR18" s="158" t="n">
        <v>0</v>
      </c>
      <c r="AS18" s="158" t="n">
        <v>1283.51391487772</v>
      </c>
      <c r="AT18" s="158" t="n">
        <v>10366.7776041901</v>
      </c>
      <c r="AU18" s="158" t="n">
        <v>427.778310661233</v>
      </c>
      <c r="AV18" s="158" t="n">
        <v>167.635708030016</v>
      </c>
      <c r="AW18" s="159" t="n">
        <f aca="false">AX18-SUM(AO18:AV18)</f>
        <v>3003.49660374493</v>
      </c>
      <c r="AX18" s="160" t="n">
        <v>19727.564281536</v>
      </c>
    </row>
    <row r="19" customFormat="false" ht="12.75" hidden="false" customHeight="false" outlineLevel="0" collapsed="false">
      <c r="B19" s="161" t="s">
        <v>141</v>
      </c>
      <c r="C19" s="169" t="n">
        <v>3932.88105974375</v>
      </c>
      <c r="D19" s="169" t="n">
        <v>2976.51775089866</v>
      </c>
      <c r="E19" s="169" t="n">
        <v>2303.3984132261</v>
      </c>
      <c r="F19" s="169" t="n">
        <v>4463.09955712531</v>
      </c>
      <c r="G19" s="169" t="n">
        <v>389.014020375005</v>
      </c>
      <c r="H19" s="169" t="n">
        <v>4396.58434170887</v>
      </c>
      <c r="I19" s="166" t="n">
        <v>1343.40918978755</v>
      </c>
      <c r="J19" s="166" t="n">
        <v>3233.36330594915</v>
      </c>
      <c r="K19" s="167" t="n">
        <v>17597.4561997441</v>
      </c>
      <c r="L19" s="170" t="n">
        <f aca="false">SUM(C19:K19)</f>
        <v>40635.7238385585</v>
      </c>
      <c r="M19" s="171" t="n">
        <f aca="false">(L19-L15)/L15</f>
        <v>0.0399216464238488</v>
      </c>
      <c r="N19" s="106"/>
      <c r="P19" s="161" t="n">
        <v>2008</v>
      </c>
      <c r="Q19" s="166" t="n">
        <f aca="false">SUM(C58:C61)</f>
        <v>29807.4459751922</v>
      </c>
      <c r="R19" s="166" t="n">
        <f aca="false">SUM(D58:D61)</f>
        <v>20635.7365233556</v>
      </c>
      <c r="S19" s="166" t="n">
        <f aca="false">SUM(E58:E61)</f>
        <v>19315.5576910827</v>
      </c>
      <c r="T19" s="166" t="n">
        <f aca="false">SUM(F58:F61)</f>
        <v>25546.3310385867</v>
      </c>
      <c r="U19" s="166" t="n">
        <f aca="false">SUM(G58:G61)</f>
        <v>3784.15793349619</v>
      </c>
      <c r="V19" s="166" t="n">
        <f aca="false">SUM(H58:H61)</f>
        <v>19267.3999731188</v>
      </c>
      <c r="W19" s="166" t="n">
        <f aca="false">SUM(I58:I61)</f>
        <v>8831.51496056054</v>
      </c>
      <c r="X19" s="166" t="n">
        <f aca="false">SUM(J58:J61)</f>
        <v>23927.2909616616</v>
      </c>
      <c r="Y19" s="167" t="n">
        <f aca="false">SUM(K58:K61)</f>
        <v>109501.630772443</v>
      </c>
      <c r="Z19" s="168" t="n">
        <f aca="false">SUM(L58:L61)</f>
        <v>260617.065829498</v>
      </c>
      <c r="AB19" s="157" t="n">
        <v>2008</v>
      </c>
      <c r="AC19" s="158" t="n">
        <v>29807.4459751922</v>
      </c>
      <c r="AD19" s="158" t="n">
        <v>24039.5545672533</v>
      </c>
      <c r="AE19" s="158" t="n">
        <v>19738.520657618</v>
      </c>
      <c r="AF19" s="158" t="n">
        <v>25705.6684267312</v>
      </c>
      <c r="AG19" s="158" t="n">
        <v>5205.63803877469</v>
      </c>
      <c r="AH19" s="158" t="n">
        <v>32510.5458353183</v>
      </c>
      <c r="AI19" s="158" t="n">
        <v>9302.41804259792</v>
      </c>
      <c r="AJ19" s="158" t="n">
        <v>24237.1128994058</v>
      </c>
      <c r="AK19" s="159" t="n">
        <f aca="false">AL19-SUM(AC19:AJ19)</f>
        <v>112467.828068233</v>
      </c>
      <c r="AL19" s="160" t="n">
        <v>283014.732511124</v>
      </c>
      <c r="AN19" s="157" t="n">
        <v>2008</v>
      </c>
      <c r="AO19" s="158" t="n">
        <v>0</v>
      </c>
      <c r="AP19" s="158" t="n">
        <v>3403.81804389776</v>
      </c>
      <c r="AQ19" s="158" t="n">
        <v>422.962966535251</v>
      </c>
      <c r="AR19" s="158" t="n">
        <v>159.337388144426</v>
      </c>
      <c r="AS19" s="158" t="n">
        <v>1421.4801052785</v>
      </c>
      <c r="AT19" s="158" t="n">
        <v>13243.1458621996</v>
      </c>
      <c r="AU19" s="158" t="n">
        <v>470.903082037378</v>
      </c>
      <c r="AV19" s="158" t="n">
        <v>309.821937744224</v>
      </c>
      <c r="AW19" s="159" t="n">
        <f aca="false">AX19-SUM(AO19:AV19)</f>
        <v>2966.19729578956</v>
      </c>
      <c r="AX19" s="160" t="n">
        <v>22397.6666816267</v>
      </c>
    </row>
    <row r="20" customFormat="false" ht="13.5" hidden="false" customHeight="true" outlineLevel="0" collapsed="false">
      <c r="B20" s="161" t="s">
        <v>142</v>
      </c>
      <c r="C20" s="169" t="n">
        <v>3916.43311408311</v>
      </c>
      <c r="D20" s="169" t="n">
        <v>3168.24082541768</v>
      </c>
      <c r="E20" s="169" t="n">
        <v>2329.84496096301</v>
      </c>
      <c r="F20" s="169" t="n">
        <v>4478.24950025336</v>
      </c>
      <c r="G20" s="169" t="n">
        <v>401.943155075414</v>
      </c>
      <c r="H20" s="169" t="n">
        <v>4553.10312815401</v>
      </c>
      <c r="I20" s="166" t="n">
        <v>1340.88497637104</v>
      </c>
      <c r="J20" s="166" t="n">
        <v>3280.71108032563</v>
      </c>
      <c r="K20" s="167" t="n">
        <v>17573.0213893067</v>
      </c>
      <c r="L20" s="170" t="n">
        <f aca="false">SUM(C20:K20)</f>
        <v>41042.4321299499</v>
      </c>
      <c r="M20" s="171" t="n">
        <f aca="false">(L20-L16)/L16</f>
        <v>0.0358306610913778</v>
      </c>
      <c r="N20" s="106"/>
      <c r="P20" s="161" t="n">
        <v>2009</v>
      </c>
      <c r="Q20" s="150" t="n">
        <f aca="false">SUM(C62:C65)</f>
        <v>21944.1428868138</v>
      </c>
      <c r="R20" s="150" t="n">
        <f aca="false">SUM(D62:D65)</f>
        <v>16497.8405552924</v>
      </c>
      <c r="S20" s="150" t="n">
        <f aca="false">SUM(E62:E65)</f>
        <v>14984.7687440045</v>
      </c>
      <c r="T20" s="150" t="n">
        <f aca="false">SUM(F62:F65)</f>
        <v>18819.8519956947</v>
      </c>
      <c r="U20" s="150" t="n">
        <f aca="false">SUM(G62:G65)</f>
        <v>2603.58551625602</v>
      </c>
      <c r="V20" s="150" t="n">
        <f aca="false">SUM(H62:H65)</f>
        <v>15258.6524914252</v>
      </c>
      <c r="W20" s="151" t="n">
        <f aca="false">SUM(I62:I65)</f>
        <v>6792.76807293452</v>
      </c>
      <c r="X20" s="151" t="n">
        <f aca="false">SUM(J62:J65)</f>
        <v>17335.9548607149</v>
      </c>
      <c r="Y20" s="155" t="n">
        <f aca="false">SUM(K62:K65)</f>
        <v>88459.8762935885</v>
      </c>
      <c r="Z20" s="156" t="n">
        <f aca="false">SUM(L62:L65)</f>
        <v>202697.441416724</v>
      </c>
      <c r="AB20" s="157" t="n">
        <v>2009</v>
      </c>
      <c r="AC20" s="158" t="n">
        <v>22580.017944637</v>
      </c>
      <c r="AD20" s="158" t="n">
        <v>18969.7829406375</v>
      </c>
      <c r="AE20" s="158" t="n">
        <v>15907.2600847248</v>
      </c>
      <c r="AF20" s="158" t="n">
        <v>18819.8519956947</v>
      </c>
      <c r="AG20" s="158" t="n">
        <v>3507.00738935861</v>
      </c>
      <c r="AH20" s="158" t="n">
        <v>24884.6545245459</v>
      </c>
      <c r="AI20" s="158" t="n">
        <v>7101.17832613933</v>
      </c>
      <c r="AJ20" s="158" t="n">
        <v>17459.5684262625</v>
      </c>
      <c r="AK20" s="159" t="n">
        <f aca="false">AL20-SUM(AC20:AJ20)</f>
        <v>92372.1424548266</v>
      </c>
      <c r="AL20" s="160" t="n">
        <v>221601.464086827</v>
      </c>
      <c r="AN20" s="157" t="n">
        <v>2009</v>
      </c>
      <c r="AO20" s="158" t="n">
        <v>635.875057823169</v>
      </c>
      <c r="AP20" s="158" t="n">
        <v>2471.94238534517</v>
      </c>
      <c r="AQ20" s="158" t="n">
        <v>922.49134072034</v>
      </c>
      <c r="AR20" s="158" t="n">
        <v>0</v>
      </c>
      <c r="AS20" s="158" t="n">
        <v>903.421873102592</v>
      </c>
      <c r="AT20" s="158" t="n">
        <v>9626.0020331208</v>
      </c>
      <c r="AU20" s="158" t="n">
        <v>308.410253204815</v>
      </c>
      <c r="AV20" s="158" t="n">
        <v>123.613565547675</v>
      </c>
      <c r="AW20" s="159" t="n">
        <f aca="false">AX20-SUM(AO20:AV20)</f>
        <v>3912.26616123807</v>
      </c>
      <c r="AX20" s="160" t="n">
        <v>18904.0226701026</v>
      </c>
    </row>
    <row r="21" customFormat="false" ht="12.75" hidden="false" customHeight="false" outlineLevel="0" collapsed="false">
      <c r="B21" s="161" t="s">
        <v>143</v>
      </c>
      <c r="C21" s="169" t="n">
        <v>3913.05444250829</v>
      </c>
      <c r="D21" s="169" t="n">
        <v>2921.05963979083</v>
      </c>
      <c r="E21" s="169" t="n">
        <v>2415.95982280031</v>
      </c>
      <c r="F21" s="169" t="n">
        <v>4432.97354092779</v>
      </c>
      <c r="G21" s="169" t="n">
        <v>437.314285066074</v>
      </c>
      <c r="H21" s="169" t="n">
        <v>4516.31504503017</v>
      </c>
      <c r="I21" s="166" t="n">
        <v>1309.78222493718</v>
      </c>
      <c r="J21" s="166" t="n">
        <v>3376.04828337347</v>
      </c>
      <c r="K21" s="167" t="n">
        <v>17917.4605939646</v>
      </c>
      <c r="L21" s="170" t="n">
        <f aca="false">SUM(C21:K21)</f>
        <v>41239.9678783988</v>
      </c>
      <c r="M21" s="171" t="n">
        <f aca="false">(L21-L17)/L17</f>
        <v>0.01969661178577</v>
      </c>
      <c r="N21" s="106"/>
      <c r="P21" s="161" t="n">
        <v>2010</v>
      </c>
      <c r="Q21" s="166" t="n">
        <f aca="false">SUM(C66:C69)</f>
        <v>24104.6021884861</v>
      </c>
      <c r="R21" s="166" t="n">
        <f aca="false">SUM(D66:D69)</f>
        <v>17441.3901077011</v>
      </c>
      <c r="S21" s="166" t="n">
        <f aca="false">SUM(E66:E69)</f>
        <v>15201.5940759249</v>
      </c>
      <c r="T21" s="166" t="n">
        <f aca="false">SUM(F66:F69)</f>
        <v>20581.5720816949</v>
      </c>
      <c r="U21" s="166" t="n">
        <f aca="false">SUM(G66:G69)</f>
        <v>3044.36340406092</v>
      </c>
      <c r="V21" s="166" t="n">
        <f aca="false">SUM(H66:H69)</f>
        <v>13944.40168205</v>
      </c>
      <c r="W21" s="166" t="n">
        <f aca="false">SUM(I66:I69)</f>
        <v>6966.86599538143</v>
      </c>
      <c r="X21" s="166" t="n">
        <f aca="false">SUM(J66:J69)</f>
        <v>17762.2797503618</v>
      </c>
      <c r="Y21" s="167" t="n">
        <f aca="false">SUM(K66:K69)</f>
        <v>94447.0474706301</v>
      </c>
      <c r="Z21" s="168" t="n">
        <f aca="false">SUM(L66:L69)</f>
        <v>213494.116756291</v>
      </c>
      <c r="AB21" s="157" t="n">
        <v>2010</v>
      </c>
      <c r="AC21" s="158" t="n">
        <v>24572.2936871257</v>
      </c>
      <c r="AD21" s="158" t="n">
        <v>19330.9793284984</v>
      </c>
      <c r="AE21" s="158" t="n">
        <v>15624.6215326621</v>
      </c>
      <c r="AF21" s="158" t="n">
        <v>20581.5720816949</v>
      </c>
      <c r="AG21" s="158" t="n">
        <v>3891.55508780774</v>
      </c>
      <c r="AH21" s="158" t="n">
        <v>22921.2390025158</v>
      </c>
      <c r="AI21" s="158" t="n">
        <v>7220.03481813673</v>
      </c>
      <c r="AJ21" s="158" t="n">
        <v>17871.5383408687</v>
      </c>
      <c r="AK21" s="159" t="n">
        <f aca="false">AL21-SUM(AC21:AJ21)</f>
        <v>97713.0463807808</v>
      </c>
      <c r="AL21" s="160" t="n">
        <v>229726.880260091</v>
      </c>
      <c r="AN21" s="157" t="n">
        <v>2010</v>
      </c>
      <c r="AO21" s="158" t="n">
        <v>467.691498639591</v>
      </c>
      <c r="AP21" s="158" t="n">
        <v>1889.58922079728</v>
      </c>
      <c r="AQ21" s="158" t="n">
        <v>423.027456737111</v>
      </c>
      <c r="AR21" s="158" t="n">
        <v>0</v>
      </c>
      <c r="AS21" s="158" t="n">
        <v>847.191683746823</v>
      </c>
      <c r="AT21" s="158" t="n">
        <v>8976.83732046584</v>
      </c>
      <c r="AU21" s="158" t="n">
        <v>253.168822755297</v>
      </c>
      <c r="AV21" s="158" t="n">
        <v>109.258590506825</v>
      </c>
      <c r="AW21" s="159" t="n">
        <f aca="false">AX21-SUM(AO21:AV21)</f>
        <v>3265.99891015079</v>
      </c>
      <c r="AX21" s="160" t="n">
        <v>16232.7635037996</v>
      </c>
    </row>
    <row r="22" customFormat="false" ht="12.75" hidden="false" customHeight="false" outlineLevel="0" collapsed="false">
      <c r="B22" s="161" t="s">
        <v>144</v>
      </c>
      <c r="C22" s="162" t="n">
        <v>3823.04197719084</v>
      </c>
      <c r="D22" s="162" t="n">
        <v>3105.57523194697</v>
      </c>
      <c r="E22" s="162" t="n">
        <v>2465.26509746161</v>
      </c>
      <c r="F22" s="162" t="n">
        <v>4542.19753566177</v>
      </c>
      <c r="G22" s="162" t="n">
        <v>416.863858491475</v>
      </c>
      <c r="H22" s="162" t="n">
        <v>4781.94664994308</v>
      </c>
      <c r="I22" s="163" t="n">
        <v>1388.4213732542</v>
      </c>
      <c r="J22" s="163" t="n">
        <v>3721.60629503803</v>
      </c>
      <c r="K22" s="155" t="n">
        <v>19326.8526948494</v>
      </c>
      <c r="L22" s="164" t="n">
        <f aca="false">SUM(C22:K22)</f>
        <v>43571.7707138374</v>
      </c>
      <c r="M22" s="165" t="n">
        <f aca="false">(L22-L18)/L18</f>
        <v>0.0529684422472234</v>
      </c>
      <c r="N22" s="106"/>
      <c r="P22" s="161" t="s">
        <v>145</v>
      </c>
      <c r="Q22" s="150" t="n">
        <f aca="false">SUM(C70:C73)</f>
        <v>27254.0401564359</v>
      </c>
      <c r="R22" s="150" t="n">
        <f aca="false">SUM(D70:D73)</f>
        <v>19529.5829438053</v>
      </c>
      <c r="S22" s="150" t="n">
        <f aca="false">SUM(E70:E73)</f>
        <v>16460.0280860819</v>
      </c>
      <c r="T22" s="150" t="n">
        <f aca="false">SUM(F70:F73)</f>
        <v>19600.2515766459</v>
      </c>
      <c r="U22" s="150" t="n">
        <f aca="false">SUM(G70:G73)</f>
        <v>2874.43297301487</v>
      </c>
      <c r="V22" s="150" t="n">
        <f aca="false">SUM(H70:H73)</f>
        <v>13426.7201614605</v>
      </c>
      <c r="W22" s="151" t="n">
        <f aca="false">SUM(I70:I73)</f>
        <v>8889.64789128234</v>
      </c>
      <c r="X22" s="151" t="n">
        <f aca="false">SUM(J70:J73)</f>
        <v>17234.9241539178</v>
      </c>
      <c r="Y22" s="155" t="n">
        <f aca="false">SUM(K70:K73)</f>
        <v>94249.061164852</v>
      </c>
      <c r="Z22" s="156" t="n">
        <f aca="false">SUM(L70:L73)</f>
        <v>219518.689107496</v>
      </c>
      <c r="AB22" s="157" t="n">
        <v>2011</v>
      </c>
      <c r="AC22" s="158" t="n">
        <v>27396.7349410616</v>
      </c>
      <c r="AD22" s="158" t="n">
        <v>21406.1566185197</v>
      </c>
      <c r="AE22" s="158" t="n">
        <v>17189.9570958392</v>
      </c>
      <c r="AF22" s="158" t="n">
        <v>19600.2515766459</v>
      </c>
      <c r="AG22" s="158" t="n">
        <v>3973.39812748518</v>
      </c>
      <c r="AH22" s="158" t="n">
        <v>26808.8691760523</v>
      </c>
      <c r="AI22" s="158" t="n">
        <v>9281.3725331187</v>
      </c>
      <c r="AJ22" s="158" t="n">
        <v>17463.929203763</v>
      </c>
      <c r="AK22" s="159" t="n">
        <f aca="false">AL22-SUM(AC22:AJ22)</f>
        <v>98958.5553408273</v>
      </c>
      <c r="AL22" s="160" t="n">
        <v>242079.224613313</v>
      </c>
      <c r="AN22" s="157" t="n">
        <v>2011</v>
      </c>
      <c r="AO22" s="158" t="n">
        <v>142.694784625708</v>
      </c>
      <c r="AP22" s="158" t="n">
        <v>1876.57367471438</v>
      </c>
      <c r="AQ22" s="158" t="n">
        <v>729.929009757328</v>
      </c>
      <c r="AR22" s="158" t="n">
        <v>0</v>
      </c>
      <c r="AS22" s="158" t="n">
        <v>1098.96515447032</v>
      </c>
      <c r="AT22" s="158" t="n">
        <v>13382.149014592</v>
      </c>
      <c r="AU22" s="158" t="n">
        <v>391.724641836359</v>
      </c>
      <c r="AV22" s="158" t="n">
        <v>229.005049845187</v>
      </c>
      <c r="AW22" s="159" t="n">
        <f aca="false">AX22-SUM(AO22:AV22)</f>
        <v>4709.49417597538</v>
      </c>
      <c r="AX22" s="160" t="n">
        <v>22560.5355058166</v>
      </c>
    </row>
    <row r="23" customFormat="false" ht="12.75" hidden="false" customHeight="false" outlineLevel="0" collapsed="false">
      <c r="B23" s="161" t="s">
        <v>146</v>
      </c>
      <c r="C23" s="162" t="n">
        <v>3917.94695138752</v>
      </c>
      <c r="D23" s="162" t="n">
        <v>3208.26608935565</v>
      </c>
      <c r="E23" s="162" t="n">
        <v>2444.41161282833</v>
      </c>
      <c r="F23" s="162" t="n">
        <v>4539.14637172173</v>
      </c>
      <c r="G23" s="162" t="n">
        <v>402.052484078945</v>
      </c>
      <c r="H23" s="162" t="n">
        <v>4926.51170120026</v>
      </c>
      <c r="I23" s="163" t="n">
        <v>1308.92485160256</v>
      </c>
      <c r="J23" s="163" t="n">
        <v>4052.71185166919</v>
      </c>
      <c r="K23" s="155" t="n">
        <v>19358.2209894753</v>
      </c>
      <c r="L23" s="164" t="n">
        <f aca="false">SUM(C23:K23)</f>
        <v>44158.1929033195</v>
      </c>
      <c r="M23" s="165" t="n">
        <f aca="false">(L23-L19)/L19</f>
        <v>0.0866840487142623</v>
      </c>
      <c r="N23" s="106"/>
      <c r="P23" s="161" t="s">
        <v>147</v>
      </c>
      <c r="Q23" s="166" t="n">
        <f aca="false">SUM(C74:C77)</f>
        <v>29777.9936950599</v>
      </c>
      <c r="R23" s="166" t="n">
        <f aca="false">SUM(D74:D77)</f>
        <v>18740.8362134283</v>
      </c>
      <c r="S23" s="166" t="n">
        <f aca="false">SUM(E74:E77)</f>
        <v>16946.8433972119</v>
      </c>
      <c r="T23" s="166" t="n">
        <f aca="false">SUM(F74:F77)</f>
        <v>18595.2733269193</v>
      </c>
      <c r="U23" s="166" t="n">
        <f aca="false">SUM(G74:G77)</f>
        <v>2741.12599294551</v>
      </c>
      <c r="V23" s="166" t="n">
        <f aca="false">SUM(H74:H77)</f>
        <v>12319.148706381</v>
      </c>
      <c r="W23" s="166" t="n">
        <f aca="false">SUM(I74:I77)</f>
        <v>6491.5360210319</v>
      </c>
      <c r="X23" s="166" t="n">
        <f aca="false">SUM(J74:J77)</f>
        <v>15497.0451834973</v>
      </c>
      <c r="Y23" s="167" t="n">
        <f aca="false">SUM(K74:K77)</f>
        <v>88976.3879430764</v>
      </c>
      <c r="Z23" s="168" t="n">
        <f aca="false">SUM(L74:L77)</f>
        <v>210086.190479551</v>
      </c>
      <c r="AB23" s="157" t="n">
        <v>2012</v>
      </c>
      <c r="AC23" s="158" t="n">
        <v>29899.3571244972</v>
      </c>
      <c r="AD23" s="158" t="n">
        <v>20642.2272153202</v>
      </c>
      <c r="AE23" s="158" t="n">
        <v>17815.2743936542</v>
      </c>
      <c r="AF23" s="158" t="n">
        <v>18595.2733269193</v>
      </c>
      <c r="AG23" s="158" t="n">
        <v>4077.45161249811</v>
      </c>
      <c r="AH23" s="158" t="n">
        <v>27271.8118560053</v>
      </c>
      <c r="AI23" s="158" t="n">
        <v>6938.78613639969</v>
      </c>
      <c r="AJ23" s="158" t="n">
        <v>15755.559995938</v>
      </c>
      <c r="AK23" s="159" t="n">
        <f aca="false">AL23-SUM(AC23:AJ23)</f>
        <v>94011.1646568785</v>
      </c>
      <c r="AL23" s="160" t="n">
        <v>235006.90631811</v>
      </c>
      <c r="AN23" s="157" t="n">
        <v>2012</v>
      </c>
      <c r="AO23" s="158" t="n">
        <v>121.363429437372</v>
      </c>
      <c r="AP23" s="158" t="n">
        <v>1901.3910018919</v>
      </c>
      <c r="AQ23" s="158" t="n">
        <v>868.430996442303</v>
      </c>
      <c r="AR23" s="158" t="n">
        <v>0</v>
      </c>
      <c r="AS23" s="158" t="n">
        <v>1336.3256195526</v>
      </c>
      <c r="AT23" s="158" t="n">
        <v>14952.6631496243</v>
      </c>
      <c r="AU23" s="158" t="n">
        <v>447.250115367792</v>
      </c>
      <c r="AV23" s="158" t="n">
        <v>258.514812440624</v>
      </c>
      <c r="AW23" s="159" t="n">
        <f aca="false">AX23-SUM(AO23:AV23)</f>
        <v>5034.77671380207</v>
      </c>
      <c r="AX23" s="160" t="n">
        <v>24920.715838559</v>
      </c>
    </row>
    <row r="24" customFormat="false" ht="12.75" hidden="false" customHeight="false" outlineLevel="0" collapsed="false">
      <c r="B24" s="161" t="s">
        <v>148</v>
      </c>
      <c r="C24" s="162" t="n">
        <v>3883.37427298197</v>
      </c>
      <c r="D24" s="162" t="n">
        <v>3259.44630294871</v>
      </c>
      <c r="E24" s="162" t="n">
        <v>2579.76053831975</v>
      </c>
      <c r="F24" s="162" t="n">
        <v>4589.82205373188</v>
      </c>
      <c r="G24" s="162" t="n">
        <v>416.022767851943</v>
      </c>
      <c r="H24" s="162" t="n">
        <v>5051.82603630337</v>
      </c>
      <c r="I24" s="163" t="n">
        <v>1334.1900050203</v>
      </c>
      <c r="J24" s="163" t="n">
        <v>3895.18528390207</v>
      </c>
      <c r="K24" s="155" t="n">
        <v>19076.1619770132</v>
      </c>
      <c r="L24" s="164" t="n">
        <f aca="false">SUM(C24:K24)</f>
        <v>44085.7892380732</v>
      </c>
      <c r="M24" s="165" t="n">
        <f aca="false">(L24-L20)/L20</f>
        <v>0.0741514805576664</v>
      </c>
      <c r="N24" s="106"/>
      <c r="P24" s="161" t="n">
        <v>2013</v>
      </c>
      <c r="Q24" s="162" t="n">
        <f aca="false">SUM(C78:C81)</f>
        <v>29148.9381747536</v>
      </c>
      <c r="R24" s="162" t="n">
        <f aca="false">SUM(D78:D81)</f>
        <v>17151.1674381342</v>
      </c>
      <c r="S24" s="162" t="n">
        <f aca="false">SUM(E78:E81)</f>
        <v>15993.2934676084</v>
      </c>
      <c r="T24" s="162" t="n">
        <f aca="false">SUM(F78:F81)</f>
        <v>18128.6634133486</v>
      </c>
      <c r="U24" s="162" t="n">
        <f aca="false">SUM(G78:G81)</f>
        <v>2617.86893731237</v>
      </c>
      <c r="V24" s="162" t="n">
        <f aca="false">SUM(H78:H81)</f>
        <v>11663.998497917</v>
      </c>
      <c r="W24" s="163" t="n">
        <f aca="false">SUM(I78:I81)</f>
        <v>6325.79289631349</v>
      </c>
      <c r="X24" s="163" t="n">
        <f aca="false">SUM(J78:J81)</f>
        <v>13833.6802883408</v>
      </c>
      <c r="Y24" s="155" t="n">
        <f aca="false">SUM(K78:K81)</f>
        <v>88014.6028298369</v>
      </c>
      <c r="Z24" s="156" t="n">
        <f aca="false">SUM(L78:L81)</f>
        <v>202878.005943565</v>
      </c>
      <c r="AB24" s="157" t="n">
        <v>2013</v>
      </c>
      <c r="AC24" s="158" t="n">
        <v>29235.0646484034</v>
      </c>
      <c r="AD24" s="158" t="n">
        <v>18915.1476388478</v>
      </c>
      <c r="AE24" s="158" t="n">
        <v>16811.4202533809</v>
      </c>
      <c r="AF24" s="158" t="n">
        <v>18128.6634133486</v>
      </c>
      <c r="AG24" s="158" t="n">
        <v>4017.49476745968</v>
      </c>
      <c r="AH24" s="158" t="n">
        <v>24662.4262775768</v>
      </c>
      <c r="AI24" s="158" t="n">
        <v>6733.01997464843</v>
      </c>
      <c r="AJ24" s="158" t="n">
        <v>14054.5020757893</v>
      </c>
      <c r="AK24" s="159" t="n">
        <f aca="false">AL24-SUM(AC24:AJ24)</f>
        <v>93626.3524701229</v>
      </c>
      <c r="AL24" s="160" t="n">
        <v>226184.091519578</v>
      </c>
      <c r="AN24" s="157" t="n">
        <v>2013</v>
      </c>
      <c r="AO24" s="158" t="n">
        <v>86.1264736498165</v>
      </c>
      <c r="AP24" s="158" t="n">
        <v>1763.98020071362</v>
      </c>
      <c r="AQ24" s="158" t="n">
        <v>818.126785772488</v>
      </c>
      <c r="AR24" s="158" t="n">
        <v>0</v>
      </c>
      <c r="AS24" s="158" t="n">
        <v>1399.62583014731</v>
      </c>
      <c r="AT24" s="158" t="n">
        <v>12998.4277796599</v>
      </c>
      <c r="AU24" s="158" t="n">
        <v>407.227078334937</v>
      </c>
      <c r="AV24" s="158" t="n">
        <v>220.821787448515</v>
      </c>
      <c r="AW24" s="159" t="n">
        <f aca="false">AX24-SUM(AO24:AV24)</f>
        <v>5611.74964028603</v>
      </c>
      <c r="AX24" s="160" t="n">
        <v>23306.0855760126</v>
      </c>
    </row>
    <row r="25" customFormat="false" ht="12.75" hidden="false" customHeight="false" outlineLevel="0" collapsed="false">
      <c r="B25" s="161" t="s">
        <v>149</v>
      </c>
      <c r="C25" s="162" t="n">
        <v>4102.2709805547</v>
      </c>
      <c r="D25" s="162" t="n">
        <v>3266.2411377593</v>
      </c>
      <c r="E25" s="162" t="n">
        <v>2772.03118930487</v>
      </c>
      <c r="F25" s="162" t="n">
        <v>4649.42265110674</v>
      </c>
      <c r="G25" s="162" t="n">
        <v>425.996033601153</v>
      </c>
      <c r="H25" s="162" t="n">
        <v>5290.18117635689</v>
      </c>
      <c r="I25" s="163" t="n">
        <v>1436.12091539283</v>
      </c>
      <c r="J25" s="163" t="n">
        <v>3804.02774737574</v>
      </c>
      <c r="K25" s="155" t="n">
        <v>19863.9756577779</v>
      </c>
      <c r="L25" s="164" t="n">
        <f aca="false">SUM(C25:K25)</f>
        <v>45610.2674892301</v>
      </c>
      <c r="M25" s="165" t="n">
        <f aca="false">(L25-L21)/L21</f>
        <v>0.105972430039656</v>
      </c>
      <c r="N25" s="106"/>
      <c r="P25" s="161" t="n">
        <v>2014</v>
      </c>
      <c r="Q25" s="166" t="n">
        <f aca="false">SUM(C82:C85)</f>
        <v>25951.7726051754</v>
      </c>
      <c r="R25" s="166" t="n">
        <f aca="false">SUM(D82:D85)</f>
        <v>16504.1423502075</v>
      </c>
      <c r="S25" s="166" t="n">
        <f aca="false">SUM(E82:E85)</f>
        <v>14350.9827105853</v>
      </c>
      <c r="T25" s="166" t="n">
        <f aca="false">SUM(F82:F85)</f>
        <v>18261.3756481218</v>
      </c>
      <c r="U25" s="166" t="n">
        <f aca="false">SUM(G82:G85)</f>
        <v>2616.27936025268</v>
      </c>
      <c r="V25" s="166" t="n">
        <f aca="false">SUM(H82:H85)</f>
        <v>13391.4837423758</v>
      </c>
      <c r="W25" s="166" t="n">
        <f aca="false">SUM(I82:I85)</f>
        <v>6510.37004365259</v>
      </c>
      <c r="X25" s="166" t="n">
        <f aca="false">SUM(J82:J85)</f>
        <v>12970.1261869362</v>
      </c>
      <c r="Y25" s="167" t="n">
        <f aca="false">SUM(K82:K85)</f>
        <v>86009.5761981804</v>
      </c>
      <c r="Z25" s="168" t="n">
        <f aca="false">SUM(L82:L85)</f>
        <v>196566.108845488</v>
      </c>
      <c r="AB25" s="157" t="n">
        <v>2014</v>
      </c>
      <c r="AC25" s="158" t="n">
        <v>26055.3615707427</v>
      </c>
      <c r="AD25" s="158" t="n">
        <v>18454.9907306649</v>
      </c>
      <c r="AE25" s="158" t="n">
        <v>15256.301081061</v>
      </c>
      <c r="AF25" s="158" t="n">
        <v>18261.3756481218</v>
      </c>
      <c r="AG25" s="158" t="n">
        <v>4041.90022893758</v>
      </c>
      <c r="AH25" s="158" t="n">
        <v>28252.7667256559</v>
      </c>
      <c r="AI25" s="158" t="n">
        <v>6982.82248854924</v>
      </c>
      <c r="AJ25" s="158" t="n">
        <v>13239.9613941632</v>
      </c>
      <c r="AK25" s="159" t="n">
        <f aca="false">AL25-SUM(AC25:AJ25)</f>
        <v>91604.1871320558</v>
      </c>
      <c r="AL25" s="160" t="n">
        <v>222149.666999952</v>
      </c>
      <c r="AN25" s="157" t="n">
        <v>2014</v>
      </c>
      <c r="AO25" s="158" t="n">
        <v>103.588965567261</v>
      </c>
      <c r="AP25" s="158" t="n">
        <v>1950.84838045731</v>
      </c>
      <c r="AQ25" s="158" t="n">
        <v>905.31837047574</v>
      </c>
      <c r="AR25" s="158" t="n">
        <v>0</v>
      </c>
      <c r="AS25" s="158" t="n">
        <v>1425.6208686849</v>
      </c>
      <c r="AT25" s="158" t="n">
        <v>14861.2829832802</v>
      </c>
      <c r="AU25" s="158" t="n">
        <v>472.452444896657</v>
      </c>
      <c r="AV25" s="158" t="n">
        <v>269.835207226965</v>
      </c>
      <c r="AW25" s="159" t="n">
        <f aca="false">AX25-SUM(AO25:AV25)</f>
        <v>5594.61093387537</v>
      </c>
      <c r="AX25" s="160" t="n">
        <v>25583.5581544644</v>
      </c>
    </row>
    <row r="26" customFormat="false" ht="12.75" hidden="false" customHeight="false" outlineLevel="0" collapsed="false">
      <c r="B26" s="161" t="s">
        <v>150</v>
      </c>
      <c r="C26" s="169" t="n">
        <v>4475.05595373837</v>
      </c>
      <c r="D26" s="169" t="n">
        <v>3542.87462542224</v>
      </c>
      <c r="E26" s="169" t="n">
        <v>2882.68203456271</v>
      </c>
      <c r="F26" s="169" t="n">
        <v>4825.57746084878</v>
      </c>
      <c r="G26" s="169" t="n">
        <v>485.092531502236</v>
      </c>
      <c r="H26" s="169" t="n">
        <v>5478.41513434101</v>
      </c>
      <c r="I26" s="166" t="n">
        <v>1542.51221260644</v>
      </c>
      <c r="J26" s="166" t="n">
        <v>4229.22893215802</v>
      </c>
      <c r="K26" s="167" t="n">
        <v>21140.7736286423</v>
      </c>
      <c r="L26" s="170" t="n">
        <f aca="false">SUM(C26:K26)</f>
        <v>48602.2125138221</v>
      </c>
      <c r="M26" s="171" t="n">
        <f aca="false">(L26-L22)/L22</f>
        <v>0.115451856042821</v>
      </c>
      <c r="N26" s="106"/>
      <c r="P26" s="161" t="s">
        <v>151</v>
      </c>
      <c r="Q26" s="162" t="n">
        <f aca="false">SUM(C86:C89)</f>
        <v>24367.9513672957</v>
      </c>
      <c r="R26" s="162" t="n">
        <f aca="false">SUM(D86:D89)</f>
        <v>16999.7955452467</v>
      </c>
      <c r="S26" s="162" t="n">
        <f aca="false">SUM(E86:E89)</f>
        <v>13126.5319679311</v>
      </c>
      <c r="T26" s="162" t="n">
        <f aca="false">SUM(F86:F89)</f>
        <v>19271.2221740046</v>
      </c>
      <c r="U26" s="162" t="n">
        <f aca="false">SUM(G86:G89)</f>
        <v>2619.41895542534</v>
      </c>
      <c r="V26" s="162" t="n">
        <f aca="false">SUM(H86:H89)</f>
        <v>14821.0103283824</v>
      </c>
      <c r="W26" s="163" t="n">
        <f aca="false">SUM(I86:I89)</f>
        <v>7161.87896364289</v>
      </c>
      <c r="X26" s="163" t="n">
        <f aca="false">SUM(J86:J89)</f>
        <v>13611.6646668309</v>
      </c>
      <c r="Y26" s="155" t="n">
        <f aca="false">SUM(K86:K89)</f>
        <v>85402.7632254427</v>
      </c>
      <c r="Z26" s="156" t="n">
        <f aca="false">SUM(L86:L89)</f>
        <v>197382.237194202</v>
      </c>
      <c r="AB26" s="157" t="n">
        <v>2015</v>
      </c>
      <c r="AC26" s="158" t="n">
        <v>24586.1185797877</v>
      </c>
      <c r="AD26" s="158" t="n">
        <v>20026.7314421564</v>
      </c>
      <c r="AE26" s="158" t="n">
        <v>15678.2563601371</v>
      </c>
      <c r="AF26" s="158" t="n">
        <v>19271.2221740046</v>
      </c>
      <c r="AG26" s="158" t="n">
        <v>3807.6808831213</v>
      </c>
      <c r="AH26" s="158" t="n">
        <v>29260.8954365942</v>
      </c>
      <c r="AI26" s="158" t="n">
        <v>7574.58883394963</v>
      </c>
      <c r="AJ26" s="158" t="n">
        <v>14115.3459681166</v>
      </c>
      <c r="AK26" s="159" t="n">
        <f aca="false">AL26-SUM(AC26:AJ26)</f>
        <v>91439.7123632082</v>
      </c>
      <c r="AL26" s="160" t="n">
        <v>225760.552041076</v>
      </c>
      <c r="AN26" s="157" t="n">
        <v>2015</v>
      </c>
      <c r="AO26" s="158" t="n">
        <v>218.167212492012</v>
      </c>
      <c r="AP26" s="158" t="n">
        <v>3026.93589690972</v>
      </c>
      <c r="AQ26" s="158" t="n">
        <v>2551.724392206</v>
      </c>
      <c r="AR26" s="158" t="n">
        <v>0</v>
      </c>
      <c r="AS26" s="158" t="n">
        <v>1188.26192769596</v>
      </c>
      <c r="AT26" s="158" t="n">
        <v>14439.8851082119</v>
      </c>
      <c r="AU26" s="158" t="n">
        <v>412.70987030674</v>
      </c>
      <c r="AV26" s="158" t="n">
        <v>503.681301285657</v>
      </c>
      <c r="AW26" s="159" t="n">
        <f aca="false">AX26-SUM(AO26:AV26)</f>
        <v>6036.94913776549</v>
      </c>
      <c r="AX26" s="160" t="n">
        <v>28378.3148468735</v>
      </c>
    </row>
    <row r="27" customFormat="false" ht="12.75" hidden="false" customHeight="false" outlineLevel="0" collapsed="false">
      <c r="B27" s="161" t="s">
        <v>152</v>
      </c>
      <c r="C27" s="169" t="n">
        <v>4655.97981833917</v>
      </c>
      <c r="D27" s="169" t="n">
        <v>3392.36135578046</v>
      </c>
      <c r="E27" s="169" t="n">
        <v>2988.22150713698</v>
      </c>
      <c r="F27" s="169" t="n">
        <v>4924.45021370153</v>
      </c>
      <c r="G27" s="169" t="n">
        <v>461.686760507907</v>
      </c>
      <c r="H27" s="169" t="n">
        <v>5535.93014997813</v>
      </c>
      <c r="I27" s="166" t="n">
        <v>1506.74931452639</v>
      </c>
      <c r="J27" s="166" t="n">
        <v>3836.87701591907</v>
      </c>
      <c r="K27" s="167" t="n">
        <v>21925.8409601262</v>
      </c>
      <c r="L27" s="170" t="n">
        <f aca="false">SUM(C27:K27)</f>
        <v>49228.0970960159</v>
      </c>
      <c r="M27" s="171" t="n">
        <f aca="false">(L27-L23)/L23</f>
        <v>0.114812311359673</v>
      </c>
      <c r="N27" s="106"/>
      <c r="P27" s="161" t="s">
        <v>153</v>
      </c>
      <c r="Q27" s="166" t="n">
        <f aca="false">SUM(C90:C93)</f>
        <v>23218.4297104671</v>
      </c>
      <c r="R27" s="166" t="n">
        <f aca="false">SUM(D90:D93)</f>
        <v>17080.2113913658</v>
      </c>
      <c r="S27" s="166" t="n">
        <f aca="false">SUM(E90:E93)</f>
        <v>12780.8555106926</v>
      </c>
      <c r="T27" s="166" t="n">
        <f aca="false">SUM(F90:F93)</f>
        <v>17876.9986002639</v>
      </c>
      <c r="U27" s="166" t="n">
        <f aca="false">SUM(G90:G93)</f>
        <v>2672.46540808992</v>
      </c>
      <c r="V27" s="166" t="n">
        <f aca="false">SUM(H90:H93)</f>
        <v>14575.9981923642</v>
      </c>
      <c r="W27" s="166" t="n">
        <f aca="false">SUM(I90:I93)</f>
        <v>7151.14415079649</v>
      </c>
      <c r="X27" s="166" t="n">
        <f aca="false">SUM(J90:J93)</f>
        <v>13410.6005350685</v>
      </c>
      <c r="Y27" s="167" t="n">
        <f aca="false">SUM(K90:K93)</f>
        <v>83829.4131279707</v>
      </c>
      <c r="Z27" s="168" t="n">
        <f aca="false">SUM(L90:L93)</f>
        <v>192596.116627079</v>
      </c>
      <c r="AB27" s="157" t="n">
        <v>2016</v>
      </c>
      <c r="AC27" s="158" t="n">
        <v>23546.0694450582</v>
      </c>
      <c r="AD27" s="158" t="n">
        <v>20606.6051227413</v>
      </c>
      <c r="AE27" s="158" t="n">
        <v>14316.1674893136</v>
      </c>
      <c r="AF27" s="158" t="n">
        <v>17876.9986002639</v>
      </c>
      <c r="AG27" s="158" t="n">
        <v>4503.38603679078</v>
      </c>
      <c r="AH27" s="158" t="n">
        <v>27674.0493802301</v>
      </c>
      <c r="AI27" s="158" t="n">
        <v>7513.93845852869</v>
      </c>
      <c r="AJ27" s="158" t="n">
        <v>13781.1757136928</v>
      </c>
      <c r="AK27" s="159" t="n">
        <f aca="false">AL27-SUM(AC27:AJ27)</f>
        <v>89664.0199129891</v>
      </c>
      <c r="AL27" s="160" t="n">
        <v>219482.410159608</v>
      </c>
      <c r="AN27" s="157" t="n">
        <v>2016</v>
      </c>
      <c r="AO27" s="158" t="n">
        <v>327.639734591135</v>
      </c>
      <c r="AP27" s="158" t="n">
        <v>3526.39373137546</v>
      </c>
      <c r="AQ27" s="158" t="n">
        <v>1535.31197862095</v>
      </c>
      <c r="AR27" s="158" t="n">
        <v>0</v>
      </c>
      <c r="AS27" s="158" t="n">
        <v>1830.92062870086</v>
      </c>
      <c r="AT27" s="158" t="n">
        <v>13098.0511878659</v>
      </c>
      <c r="AU27" s="158" t="n">
        <v>362.794307732203</v>
      </c>
      <c r="AV27" s="158" t="n">
        <v>370.575178624306</v>
      </c>
      <c r="AW27" s="159" t="n">
        <f aca="false">AX27-SUM(AO27:AV27)</f>
        <v>5834.60678501838</v>
      </c>
      <c r="AX27" s="160" t="n">
        <v>26886.2935325292</v>
      </c>
    </row>
    <row r="28" customFormat="false" ht="12.75" hidden="false" customHeight="false" outlineLevel="0" collapsed="false">
      <c r="B28" s="161" t="s">
        <v>154</v>
      </c>
      <c r="C28" s="169" t="n">
        <v>4458.840159086</v>
      </c>
      <c r="D28" s="169" t="n">
        <v>3493.53447706249</v>
      </c>
      <c r="E28" s="169" t="n">
        <v>3127.3505071719</v>
      </c>
      <c r="F28" s="169" t="n">
        <v>4943.65779592858</v>
      </c>
      <c r="G28" s="169" t="n">
        <v>503.420694054599</v>
      </c>
      <c r="H28" s="169" t="n">
        <v>5582.86722546512</v>
      </c>
      <c r="I28" s="166" t="n">
        <v>1633.95301117502</v>
      </c>
      <c r="J28" s="166" t="n">
        <v>3962.65490993465</v>
      </c>
      <c r="K28" s="167" t="n">
        <v>21961.8914123712</v>
      </c>
      <c r="L28" s="170" t="n">
        <f aca="false">SUM(C28:K28)</f>
        <v>49668.1701922496</v>
      </c>
      <c r="M28" s="171" t="n">
        <f aca="false">(L28-L24)/L24</f>
        <v>0.126625405842917</v>
      </c>
      <c r="N28" s="106"/>
    </row>
    <row r="29" customFormat="false" ht="12.75" hidden="false" customHeight="false" outlineLevel="0" collapsed="false">
      <c r="B29" s="161" t="s">
        <v>155</v>
      </c>
      <c r="C29" s="169" t="n">
        <v>4478.9794926739</v>
      </c>
      <c r="D29" s="169" t="n">
        <v>3405.07654964868</v>
      </c>
      <c r="E29" s="169" t="n">
        <v>3184.76322051627</v>
      </c>
      <c r="F29" s="169" t="n">
        <v>4875.76745509155</v>
      </c>
      <c r="G29" s="169" t="n">
        <v>451.877007001466</v>
      </c>
      <c r="H29" s="169" t="n">
        <v>5540.34491302155</v>
      </c>
      <c r="I29" s="166" t="n">
        <v>1586.78529523167</v>
      </c>
      <c r="J29" s="166" t="n">
        <v>3654.6599716441</v>
      </c>
      <c r="K29" s="167" t="n">
        <v>21935.9822387317</v>
      </c>
      <c r="L29" s="170" t="n">
        <f aca="false">SUM(C29:K29)</f>
        <v>49114.2361435609</v>
      </c>
      <c r="M29" s="171" t="n">
        <f aca="false">(L29-L25)/L25</f>
        <v>0.0768241198137726</v>
      </c>
      <c r="N29" s="106"/>
      <c r="O29" s="172" t="s">
        <v>156</v>
      </c>
      <c r="P29" s="161" t="s">
        <v>157</v>
      </c>
      <c r="Q29" s="162" t="n">
        <f aca="false">SUM(C96:C99)</f>
        <v>25980.7727630318</v>
      </c>
      <c r="R29" s="162" t="n">
        <f aca="false">SUM(D96:D99)</f>
        <v>17893.9091949744</v>
      </c>
      <c r="S29" s="162" t="n">
        <f aca="false">SUM(E96:E99)</f>
        <v>15529.1025234843</v>
      </c>
      <c r="T29" s="162" t="n">
        <f aca="false">SUM(F96:F99)</f>
        <v>19117.9661267044</v>
      </c>
      <c r="U29" s="162" t="n">
        <f aca="false">SUM(G96:G99)</f>
        <v>2986.86205927503</v>
      </c>
      <c r="V29" s="162" t="n">
        <f aca="false">SUM(H96:H99)</f>
        <v>15710.91290603</v>
      </c>
      <c r="W29" s="163" t="n">
        <f aca="false">SUM(I96:I99)</f>
        <v>7394.4551036325</v>
      </c>
      <c r="X29" s="163" t="n">
        <f aca="false">SUM(J96:J99)</f>
        <v>15485.1742213387</v>
      </c>
      <c r="Y29" s="155" t="n">
        <f aca="false">SUM(K96:K99)</f>
        <v>89258.7856193426</v>
      </c>
      <c r="Z29" s="156" t="n">
        <f aca="false">SUM(L96:L99)</f>
        <v>209357.940517814</v>
      </c>
    </row>
    <row r="30" customFormat="false" ht="12.75" hidden="false" customHeight="false" outlineLevel="0" collapsed="false">
      <c r="B30" s="161" t="s">
        <v>158</v>
      </c>
      <c r="C30" s="162" t="n">
        <v>4538.33355181854</v>
      </c>
      <c r="D30" s="162" t="n">
        <v>3317.55277462159</v>
      </c>
      <c r="E30" s="162" t="n">
        <v>3316.75541208264</v>
      </c>
      <c r="F30" s="162" t="n">
        <v>4922.3430801691</v>
      </c>
      <c r="G30" s="162" t="n">
        <v>514.839393120968</v>
      </c>
      <c r="H30" s="162" t="n">
        <v>5540.08154827091</v>
      </c>
      <c r="I30" s="163" t="n">
        <v>1781.14257453702</v>
      </c>
      <c r="J30" s="163" t="n">
        <v>4446.93663301218</v>
      </c>
      <c r="K30" s="155" t="n">
        <v>21986.0494517438</v>
      </c>
      <c r="L30" s="164" t="n">
        <f aca="false">SUM(C30:K30)</f>
        <v>50364.0344193768</v>
      </c>
      <c r="M30" s="165" t="n">
        <f aca="false">(L30-L26)/L26</f>
        <v>0.0362498292655632</v>
      </c>
      <c r="N30" s="106"/>
      <c r="O30" s="172"/>
      <c r="P30" s="161" t="s">
        <v>159</v>
      </c>
      <c r="Q30" s="166" t="n">
        <f aca="false">SUM(C100:C103)</f>
        <v>25945.301736124</v>
      </c>
      <c r="R30" s="166" t="n">
        <f aca="false">SUM(D100:D103)</f>
        <v>17312.9773645084</v>
      </c>
      <c r="S30" s="166" t="n">
        <f aca="false">SUM(E100:E103)</f>
        <v>16392.1941289085</v>
      </c>
      <c r="T30" s="166" t="n">
        <f aca="false">SUM(F100:F103)</f>
        <v>19696.833481536</v>
      </c>
      <c r="U30" s="166" t="n">
        <f aca="false">SUM(G100:G103)</f>
        <v>3135.81948822925</v>
      </c>
      <c r="V30" s="166" t="n">
        <f aca="false">SUM(H100:H103)</f>
        <v>16650.9594211571</v>
      </c>
      <c r="W30" s="166" t="n">
        <f aca="false">SUM(I100:I103)</f>
        <v>8325.13709394524</v>
      </c>
      <c r="X30" s="166" t="n">
        <f aca="false">SUM(J100:J103)</f>
        <v>15214.0360477039</v>
      </c>
      <c r="Y30" s="167" t="n">
        <f aca="false">SUM(K100:K103)</f>
        <v>94694.2001853045</v>
      </c>
      <c r="Z30" s="168" t="n">
        <f aca="false">SUM(L100:L103)</f>
        <v>217367.458947417</v>
      </c>
    </row>
    <row r="31" customFormat="false" ht="12.75" hidden="false" customHeight="false" outlineLevel="0" collapsed="false">
      <c r="B31" s="161" t="s">
        <v>160</v>
      </c>
      <c r="C31" s="162" t="n">
        <v>4696.03904491855</v>
      </c>
      <c r="D31" s="162" t="n">
        <v>3310.86042686975</v>
      </c>
      <c r="E31" s="162" t="n">
        <v>3426.03905119512</v>
      </c>
      <c r="F31" s="162" t="n">
        <v>4978.27225685342</v>
      </c>
      <c r="G31" s="162" t="n">
        <v>546.039457315464</v>
      </c>
      <c r="H31" s="162" t="n">
        <v>5476.4819531455</v>
      </c>
      <c r="I31" s="163" t="n">
        <v>1889.93071816061</v>
      </c>
      <c r="J31" s="163" t="n">
        <v>4517.45927883355</v>
      </c>
      <c r="K31" s="155" t="n">
        <v>22485.6974016602</v>
      </c>
      <c r="L31" s="164" t="n">
        <f aca="false">SUM(C31:K31)</f>
        <v>51326.8195889522</v>
      </c>
      <c r="M31" s="165" t="n">
        <f aca="false">(L31-L27)/L27</f>
        <v>0.0426326146396221</v>
      </c>
      <c r="N31" s="106"/>
      <c r="Q31" s="106"/>
      <c r="R31" s="106"/>
      <c r="S31" s="106"/>
      <c r="T31" s="106"/>
      <c r="U31" s="106"/>
      <c r="V31" s="106"/>
      <c r="W31" s="106"/>
      <c r="X31" s="106"/>
    </row>
    <row r="32" customFormat="false" ht="12.75" hidden="false" customHeight="false" outlineLevel="0" collapsed="false">
      <c r="B32" s="161" t="s">
        <v>161</v>
      </c>
      <c r="C32" s="162" t="n">
        <v>4834.06450031565</v>
      </c>
      <c r="D32" s="162" t="n">
        <v>3259.73161565147</v>
      </c>
      <c r="E32" s="162" t="n">
        <v>3402.4588608093</v>
      </c>
      <c r="F32" s="162" t="n">
        <v>4953.93622564578</v>
      </c>
      <c r="G32" s="162" t="n">
        <v>561.734805426175</v>
      </c>
      <c r="H32" s="162" t="n">
        <v>5279.03471855307</v>
      </c>
      <c r="I32" s="163" t="n">
        <v>1679.24089831376</v>
      </c>
      <c r="J32" s="163" t="n">
        <v>4682.43444720901</v>
      </c>
      <c r="K32" s="155" t="n">
        <v>22257.7495464512</v>
      </c>
      <c r="L32" s="164" t="n">
        <f aca="false">SUM(C32:K32)</f>
        <v>50910.3856183754</v>
      </c>
      <c r="M32" s="165" t="n">
        <f aca="false">(L32-L28)/L28</f>
        <v>0.0250102917284377</v>
      </c>
      <c r="N32" s="106"/>
      <c r="Q32" s="106"/>
      <c r="R32" s="106"/>
      <c r="S32" s="106"/>
      <c r="T32" s="106"/>
      <c r="U32" s="106"/>
      <c r="V32" s="106"/>
      <c r="W32" s="106"/>
      <c r="X32" s="106"/>
    </row>
    <row r="33" customFormat="false" ht="12.75" hidden="false" customHeight="false" outlineLevel="0" collapsed="false">
      <c r="B33" s="161" t="s">
        <v>162</v>
      </c>
      <c r="C33" s="162" t="n">
        <v>5035.39168850946</v>
      </c>
      <c r="D33" s="162" t="n">
        <v>3452.22429618356</v>
      </c>
      <c r="E33" s="162" t="n">
        <v>3319.09551198446</v>
      </c>
      <c r="F33" s="162" t="n">
        <v>5014.99511174607</v>
      </c>
      <c r="G33" s="162" t="n">
        <v>576.4398000327</v>
      </c>
      <c r="H33" s="162" t="n">
        <v>5160.09126888492</v>
      </c>
      <c r="I33" s="163" t="n">
        <v>1781.47920470986</v>
      </c>
      <c r="J33" s="163" t="n">
        <v>4309.75036861807</v>
      </c>
      <c r="K33" s="155" t="n">
        <v>22018.1925865851</v>
      </c>
      <c r="L33" s="164" t="n">
        <f aca="false">SUM(C33:K33)</f>
        <v>50667.6598372542</v>
      </c>
      <c r="M33" s="165" t="n">
        <f aca="false">(L33-L29)/L29</f>
        <v>0.0316287865936188</v>
      </c>
      <c r="N33" s="106"/>
      <c r="Q33" s="106"/>
      <c r="R33" s="106"/>
      <c r="S33" s="106"/>
      <c r="T33" s="106"/>
      <c r="U33" s="106"/>
      <c r="V33" s="106"/>
      <c r="W33" s="106"/>
      <c r="X33" s="106"/>
    </row>
    <row r="34" customFormat="false" ht="12.75" hidden="false" customHeight="false" outlineLevel="0" collapsed="false">
      <c r="B34" s="161" t="s">
        <v>163</v>
      </c>
      <c r="C34" s="169" t="n">
        <v>5015.90716971447</v>
      </c>
      <c r="D34" s="169" t="n">
        <v>3199.4554350912</v>
      </c>
      <c r="E34" s="169" t="n">
        <v>3218.01140157072</v>
      </c>
      <c r="F34" s="169" t="n">
        <v>4707.69632575689</v>
      </c>
      <c r="G34" s="169" t="n">
        <v>537.395065026952</v>
      </c>
      <c r="H34" s="169" t="n">
        <v>5021.63211950547</v>
      </c>
      <c r="I34" s="166" t="n">
        <v>1895.8915636908</v>
      </c>
      <c r="J34" s="166" t="n">
        <v>4362.48353155474</v>
      </c>
      <c r="K34" s="167" t="n">
        <v>21942.6996573856</v>
      </c>
      <c r="L34" s="170" t="n">
        <f aca="false">SUM(C34:K34)</f>
        <v>49901.1722692968</v>
      </c>
      <c r="M34" s="171" t="n">
        <f aca="false">(L34-L30)/L30</f>
        <v>-0.00919033106493732</v>
      </c>
      <c r="N34" s="106"/>
      <c r="Q34" s="106"/>
      <c r="R34" s="106"/>
      <c r="S34" s="106"/>
      <c r="T34" s="106"/>
      <c r="U34" s="106"/>
      <c r="V34" s="106"/>
      <c r="W34" s="106"/>
      <c r="X34" s="106"/>
    </row>
    <row r="35" customFormat="false" ht="12.75" hidden="false" customHeight="false" outlineLevel="0" collapsed="false">
      <c r="B35" s="161" t="s">
        <v>164</v>
      </c>
      <c r="C35" s="169" t="n">
        <v>4791.62446530181</v>
      </c>
      <c r="D35" s="169" t="n">
        <v>3206.99029889946</v>
      </c>
      <c r="E35" s="169" t="n">
        <v>3358.45559153324</v>
      </c>
      <c r="F35" s="169" t="n">
        <v>4959.37797971027</v>
      </c>
      <c r="G35" s="169" t="n">
        <v>512.280546387713</v>
      </c>
      <c r="H35" s="169" t="n">
        <v>4973.13911804163</v>
      </c>
      <c r="I35" s="166" t="n">
        <v>1838.89495869833</v>
      </c>
      <c r="J35" s="166" t="n">
        <v>4694.46608669707</v>
      </c>
      <c r="K35" s="167" t="n">
        <v>22121.0002876182</v>
      </c>
      <c r="L35" s="170" t="n">
        <f aca="false">SUM(C35:K35)</f>
        <v>50456.2293328877</v>
      </c>
      <c r="M35" s="171" t="n">
        <f aca="false">(L35-L31)/L31</f>
        <v>-0.0169617027323449</v>
      </c>
      <c r="N35" s="106"/>
      <c r="Q35" s="106"/>
      <c r="R35" s="106"/>
      <c r="S35" s="106"/>
      <c r="T35" s="106"/>
      <c r="U35" s="106"/>
      <c r="V35" s="106"/>
      <c r="W35" s="106"/>
      <c r="X35" s="106"/>
    </row>
    <row r="36" customFormat="false" ht="12.75" hidden="false" customHeight="false" outlineLevel="0" collapsed="false">
      <c r="B36" s="161" t="s">
        <v>165</v>
      </c>
      <c r="C36" s="169" t="n">
        <v>5226.45645325221</v>
      </c>
      <c r="D36" s="169" t="n">
        <v>3166.82938203573</v>
      </c>
      <c r="E36" s="169" t="n">
        <v>3260.20461382431</v>
      </c>
      <c r="F36" s="169" t="n">
        <v>4920.40144884771</v>
      </c>
      <c r="G36" s="169" t="n">
        <v>540.454265409732</v>
      </c>
      <c r="H36" s="169" t="n">
        <v>4884.47631886735</v>
      </c>
      <c r="I36" s="166" t="n">
        <v>1784.98782101359</v>
      </c>
      <c r="J36" s="166" t="n">
        <v>4581.67391623295</v>
      </c>
      <c r="K36" s="167" t="n">
        <v>21756.5140605416</v>
      </c>
      <c r="L36" s="170" t="n">
        <f aca="false">SUM(C36:K36)</f>
        <v>50121.9982800252</v>
      </c>
      <c r="M36" s="171" t="n">
        <f aca="false">(L36-L32)/L32</f>
        <v>-0.0154857860292</v>
      </c>
      <c r="N36" s="106"/>
      <c r="Q36" s="106"/>
      <c r="R36" s="106"/>
      <c r="S36" s="106"/>
      <c r="T36" s="106"/>
      <c r="U36" s="106"/>
      <c r="V36" s="106"/>
      <c r="W36" s="106"/>
      <c r="X36" s="106"/>
    </row>
    <row r="37" customFormat="false" ht="12.75" hidden="false" customHeight="false" outlineLevel="0" collapsed="false">
      <c r="B37" s="161" t="s">
        <v>166</v>
      </c>
      <c r="C37" s="169" t="n">
        <v>4786.31155798289</v>
      </c>
      <c r="D37" s="169" t="n">
        <v>3273.55532586496</v>
      </c>
      <c r="E37" s="169" t="n">
        <v>3179.17798025939</v>
      </c>
      <c r="F37" s="169" t="n">
        <v>4918.8285480327</v>
      </c>
      <c r="G37" s="169" t="n">
        <v>528.493404652328</v>
      </c>
      <c r="H37" s="169" t="n">
        <v>4719.47082493133</v>
      </c>
      <c r="I37" s="166" t="n">
        <v>1868.5400453687</v>
      </c>
      <c r="J37" s="166" t="n">
        <v>4538.07069086472</v>
      </c>
      <c r="K37" s="167" t="n">
        <v>22192.7860209678</v>
      </c>
      <c r="L37" s="170" t="n">
        <f aca="false">SUM(C37:K37)</f>
        <v>50005.2343989248</v>
      </c>
      <c r="M37" s="171" t="n">
        <f aca="false">(L37-L33)/L33</f>
        <v>-0.0130739300069732</v>
      </c>
      <c r="N37" s="106"/>
      <c r="Q37" s="106"/>
      <c r="R37" s="106"/>
      <c r="S37" s="106"/>
      <c r="T37" s="106"/>
      <c r="U37" s="106"/>
      <c r="V37" s="106"/>
      <c r="W37" s="106"/>
      <c r="X37" s="106"/>
    </row>
    <row r="38" customFormat="false" ht="12.75" hidden="false" customHeight="false" outlineLevel="0" collapsed="false">
      <c r="B38" s="161" t="s">
        <v>167</v>
      </c>
      <c r="C38" s="162" t="n">
        <v>5382.40933813698</v>
      </c>
      <c r="D38" s="162" t="n">
        <v>3715.44644437529</v>
      </c>
      <c r="E38" s="162" t="n">
        <v>3418.5564851137</v>
      </c>
      <c r="F38" s="162" t="n">
        <v>5226.25612686527</v>
      </c>
      <c r="G38" s="162" t="n">
        <v>591.255093730295</v>
      </c>
      <c r="H38" s="162" t="n">
        <v>4645.39124483717</v>
      </c>
      <c r="I38" s="163" t="n">
        <v>1710.79700121771</v>
      </c>
      <c r="J38" s="163" t="n">
        <v>4825.39217477216</v>
      </c>
      <c r="K38" s="155" t="n">
        <v>22221.3063005384</v>
      </c>
      <c r="L38" s="164" t="n">
        <f aca="false">SUM(C38:K38)</f>
        <v>51736.810209587</v>
      </c>
      <c r="M38" s="165" t="n">
        <f aca="false">(L38-L34)/L34</f>
        <v>0.0367854672909074</v>
      </c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</row>
    <row r="39" customFormat="false" ht="12.75" hidden="false" customHeight="false" outlineLevel="0" collapsed="false">
      <c r="B39" s="161" t="s">
        <v>168</v>
      </c>
      <c r="C39" s="162" t="n">
        <v>5161.16769178565</v>
      </c>
      <c r="D39" s="162" t="n">
        <v>3575.26162100421</v>
      </c>
      <c r="E39" s="162" t="n">
        <v>3444.75049902967</v>
      </c>
      <c r="F39" s="162" t="n">
        <v>5013.91124320919</v>
      </c>
      <c r="G39" s="162" t="n">
        <v>548.731953654279</v>
      </c>
      <c r="H39" s="162" t="n">
        <v>4865.09571083998</v>
      </c>
      <c r="I39" s="163" t="n">
        <v>1864.2091881047</v>
      </c>
      <c r="J39" s="163" t="n">
        <v>4589.20678138459</v>
      </c>
      <c r="K39" s="155" t="n">
        <v>22018.7778075456</v>
      </c>
      <c r="L39" s="164" t="n">
        <f aca="false">SUM(C39:K39)</f>
        <v>51081.1124965579</v>
      </c>
      <c r="M39" s="165" t="n">
        <f aca="false">(L39-L35)/L35</f>
        <v>0.0123846583847449</v>
      </c>
      <c r="N39" s="106"/>
      <c r="Q39" s="106"/>
      <c r="R39" s="106"/>
      <c r="S39" s="106"/>
      <c r="T39" s="106"/>
      <c r="U39" s="106"/>
      <c r="V39" s="106"/>
      <c r="W39" s="106"/>
      <c r="X39" s="106"/>
    </row>
    <row r="40" customFormat="false" ht="12.75" hidden="false" customHeight="false" outlineLevel="0" collapsed="false">
      <c r="B40" s="161" t="s">
        <v>169</v>
      </c>
      <c r="C40" s="162" t="n">
        <v>5465.36374178399</v>
      </c>
      <c r="D40" s="162" t="n">
        <v>3651.06830571201</v>
      </c>
      <c r="E40" s="162" t="n">
        <v>3372.61515423964</v>
      </c>
      <c r="F40" s="162" t="n">
        <v>5049.92568089875</v>
      </c>
      <c r="G40" s="162" t="n">
        <v>574.830868546861</v>
      </c>
      <c r="H40" s="162" t="n">
        <v>4464.38019418071</v>
      </c>
      <c r="I40" s="163" t="n">
        <v>1719.47317780546</v>
      </c>
      <c r="J40" s="163" t="n">
        <v>4730.20151389199</v>
      </c>
      <c r="K40" s="155" t="n">
        <v>21698.164117527</v>
      </c>
      <c r="L40" s="164" t="n">
        <f aca="false">SUM(C40:K40)</f>
        <v>50726.0227545864</v>
      </c>
      <c r="M40" s="165" t="n">
        <f aca="false">(L40-L36)/L36</f>
        <v>0.0120510852577465</v>
      </c>
      <c r="N40" s="106"/>
    </row>
    <row r="41" customFormat="false" ht="12.75" hidden="false" customHeight="false" outlineLevel="0" collapsed="false">
      <c r="B41" s="161" t="s">
        <v>170</v>
      </c>
      <c r="C41" s="162" t="n">
        <v>5376.12377282707</v>
      </c>
      <c r="D41" s="162" t="n">
        <v>3866.7352290794</v>
      </c>
      <c r="E41" s="162" t="n">
        <v>3203.88096222289</v>
      </c>
      <c r="F41" s="162" t="n">
        <v>5189.10293832579</v>
      </c>
      <c r="G41" s="162" t="n">
        <v>556.232601268439</v>
      </c>
      <c r="H41" s="162" t="n">
        <v>4680.35823630062</v>
      </c>
      <c r="I41" s="163" t="n">
        <v>2046.99680755874</v>
      </c>
      <c r="J41" s="163" t="n">
        <v>4970.88207783558</v>
      </c>
      <c r="K41" s="155" t="n">
        <v>22301.3632097972</v>
      </c>
      <c r="L41" s="164" t="n">
        <f aca="false">SUM(C41:K41)</f>
        <v>52191.6758352158</v>
      </c>
      <c r="M41" s="165" t="n">
        <f aca="false">(L41-L37)/L37</f>
        <v>0.0437242513223369</v>
      </c>
      <c r="N41" s="106"/>
    </row>
    <row r="42" customFormat="false" ht="12.75" hidden="false" customHeight="false" outlineLevel="0" collapsed="false">
      <c r="B42" s="161" t="s">
        <v>171</v>
      </c>
      <c r="C42" s="169" t="n">
        <v>5493.35534330688</v>
      </c>
      <c r="D42" s="169" t="n">
        <v>4019.35303194327</v>
      </c>
      <c r="E42" s="169" t="n">
        <v>3588.79648928304</v>
      </c>
      <c r="F42" s="169" t="n">
        <v>5519.67487507275</v>
      </c>
      <c r="G42" s="169" t="n">
        <v>651.226347158067</v>
      </c>
      <c r="H42" s="169" t="n">
        <v>5192.75154265062</v>
      </c>
      <c r="I42" s="166" t="n">
        <v>2307.29506195707</v>
      </c>
      <c r="J42" s="166" t="n">
        <v>5238.36514011147</v>
      </c>
      <c r="K42" s="167" t="n">
        <v>23681.1516544915</v>
      </c>
      <c r="L42" s="170" t="n">
        <f aca="false">SUM(C42:K42)</f>
        <v>55691.9694859747</v>
      </c>
      <c r="M42" s="171" t="n">
        <f aca="false">(L42-L38)/L38</f>
        <v>0.0764476831943302</v>
      </c>
      <c r="N42" s="106"/>
    </row>
    <row r="43" customFormat="false" ht="12.75" hidden="false" customHeight="false" outlineLevel="0" collapsed="false">
      <c r="B43" s="161" t="s">
        <v>172</v>
      </c>
      <c r="C43" s="169" t="n">
        <v>5571.2602289043</v>
      </c>
      <c r="D43" s="169" t="n">
        <v>3964.90416103454</v>
      </c>
      <c r="E43" s="169" t="n">
        <v>3684.99209315457</v>
      </c>
      <c r="F43" s="169" t="n">
        <v>5450.32402224232</v>
      </c>
      <c r="G43" s="169" t="n">
        <v>662.793430204571</v>
      </c>
      <c r="H43" s="169" t="n">
        <v>4779.22190097711</v>
      </c>
      <c r="I43" s="166" t="n">
        <v>2123.61053639007</v>
      </c>
      <c r="J43" s="166" t="n">
        <v>4953.63880180325</v>
      </c>
      <c r="K43" s="167" t="n">
        <v>24003.206149341</v>
      </c>
      <c r="L43" s="170" t="n">
        <f aca="false">SUM(C43:K43)</f>
        <v>55193.9513240518</v>
      </c>
      <c r="M43" s="171" t="n">
        <f aca="false">(L43-L39)/L39</f>
        <v>0.0805158428718845</v>
      </c>
      <c r="N43" s="106"/>
    </row>
    <row r="44" customFormat="false" ht="12.75" hidden="false" customHeight="false" outlineLevel="0" collapsed="false">
      <c r="B44" s="161" t="s">
        <v>173</v>
      </c>
      <c r="C44" s="169" t="n">
        <v>5467.42745315193</v>
      </c>
      <c r="D44" s="169" t="n">
        <v>3889.27627272061</v>
      </c>
      <c r="E44" s="169" t="n">
        <v>3543.31119497195</v>
      </c>
      <c r="F44" s="169" t="n">
        <v>5541.04858552877</v>
      </c>
      <c r="G44" s="169" t="n">
        <v>652.141865700051</v>
      </c>
      <c r="H44" s="169" t="n">
        <v>4980.98696394636</v>
      </c>
      <c r="I44" s="166" t="n">
        <v>2111.91045060227</v>
      </c>
      <c r="J44" s="166" t="n">
        <v>5164.85228257119</v>
      </c>
      <c r="K44" s="167" t="n">
        <v>23895.2570283806</v>
      </c>
      <c r="L44" s="170" t="n">
        <f aca="false">SUM(C44:K44)</f>
        <v>55246.2120975738</v>
      </c>
      <c r="M44" s="171" t="n">
        <f aca="false">(L44-L40)/L40</f>
        <v>0.0891098709799534</v>
      </c>
      <c r="N44" s="106"/>
    </row>
    <row r="45" customFormat="false" ht="12.75" hidden="false" customHeight="false" outlineLevel="0" collapsed="false">
      <c r="B45" s="161" t="s">
        <v>174</v>
      </c>
      <c r="C45" s="169" t="n">
        <v>5729.53595376502</v>
      </c>
      <c r="D45" s="169" t="n">
        <v>4052.99131149155</v>
      </c>
      <c r="E45" s="169" t="n">
        <v>3838.50758450581</v>
      </c>
      <c r="F45" s="169" t="n">
        <v>5569.28104264878</v>
      </c>
      <c r="G45" s="169" t="n">
        <v>601.436945844279</v>
      </c>
      <c r="H45" s="169" t="n">
        <v>5194.83506207184</v>
      </c>
      <c r="I45" s="166" t="n">
        <v>2037.67167108558</v>
      </c>
      <c r="J45" s="166" t="n">
        <v>5378.70949259378</v>
      </c>
      <c r="K45" s="167" t="n">
        <v>24270.7710628867</v>
      </c>
      <c r="L45" s="170" t="n">
        <f aca="false">SUM(C45:K45)</f>
        <v>56673.7401268934</v>
      </c>
      <c r="M45" s="171" t="n">
        <f aca="false">(L45-L41)/L41</f>
        <v>0.085876995132879</v>
      </c>
      <c r="N45" s="106"/>
    </row>
    <row r="46" customFormat="false" ht="12.75" hidden="false" customHeight="false" outlineLevel="0" collapsed="false">
      <c r="B46" s="161" t="s">
        <v>175</v>
      </c>
      <c r="C46" s="162" t="n">
        <v>6000.94218632937</v>
      </c>
      <c r="D46" s="162" t="n">
        <v>3958.10041167923</v>
      </c>
      <c r="E46" s="162" t="n">
        <v>3603.38267792486</v>
      </c>
      <c r="F46" s="162" t="n">
        <v>5867.39179871452</v>
      </c>
      <c r="G46" s="162" t="n">
        <v>763.760728725954</v>
      </c>
      <c r="H46" s="162" t="n">
        <v>5363.43121660958</v>
      </c>
      <c r="I46" s="163" t="n">
        <v>1890.6082099538</v>
      </c>
      <c r="J46" s="163" t="n">
        <v>5236.19986511163</v>
      </c>
      <c r="K46" s="155" t="n">
        <v>24112.7798130922</v>
      </c>
      <c r="L46" s="164" t="n">
        <f aca="false">SUM(C46:K46)</f>
        <v>56796.5969081411</v>
      </c>
      <c r="M46" s="165" t="n">
        <f aca="false">(L46-L42)/L42</f>
        <v>0.0198345907383405</v>
      </c>
      <c r="N46" s="106"/>
    </row>
    <row r="47" customFormat="false" ht="12.75" hidden="false" customHeight="false" outlineLevel="0" collapsed="false">
      <c r="B47" s="161" t="s">
        <v>176</v>
      </c>
      <c r="C47" s="162" t="n">
        <v>6100.74749585468</v>
      </c>
      <c r="D47" s="162" t="n">
        <v>4066.61063423366</v>
      </c>
      <c r="E47" s="162" t="n">
        <v>3828.91863865416</v>
      </c>
      <c r="F47" s="162" t="n">
        <v>5998.02810090524</v>
      </c>
      <c r="G47" s="162" t="n">
        <v>780.707746692637</v>
      </c>
      <c r="H47" s="162" t="n">
        <v>5384.94013384565</v>
      </c>
      <c r="I47" s="163" t="n">
        <v>2394.21322376047</v>
      </c>
      <c r="J47" s="163" t="n">
        <v>5767.36637555201</v>
      </c>
      <c r="K47" s="155" t="n">
        <v>26003.6704634954</v>
      </c>
      <c r="L47" s="164" t="n">
        <f aca="false">SUM(C47:K47)</f>
        <v>60325.2028129939</v>
      </c>
      <c r="M47" s="165" t="n">
        <f aca="false">(L47-L43)/L43</f>
        <v>0.0929676416681206</v>
      </c>
      <c r="N47" s="106"/>
    </row>
    <row r="48" customFormat="false" ht="12.75" hidden="false" customHeight="false" outlineLevel="0" collapsed="false">
      <c r="B48" s="161" t="s">
        <v>177</v>
      </c>
      <c r="C48" s="162" t="n">
        <v>6321.54793514312</v>
      </c>
      <c r="D48" s="162" t="n">
        <v>4306.0380988459</v>
      </c>
      <c r="E48" s="162" t="n">
        <v>3887.80531421726</v>
      </c>
      <c r="F48" s="162" t="n">
        <v>6062.00477237363</v>
      </c>
      <c r="G48" s="162" t="n">
        <v>725.37439968205</v>
      </c>
      <c r="H48" s="162" t="n">
        <v>5457.39087687282</v>
      </c>
      <c r="I48" s="163" t="n">
        <v>2252.74299074657</v>
      </c>
      <c r="J48" s="163" t="n">
        <v>6482.73480426615</v>
      </c>
      <c r="K48" s="155" t="n">
        <v>25603.4997921865</v>
      </c>
      <c r="L48" s="164" t="n">
        <f aca="false">SUM(C48:K48)</f>
        <v>61099.1389843341</v>
      </c>
      <c r="M48" s="165" t="n">
        <f aca="false">(L48-L44)/L44</f>
        <v>0.105942591619188</v>
      </c>
      <c r="N48" s="106"/>
    </row>
    <row r="49" customFormat="false" ht="12.75" hidden="false" customHeight="false" outlineLevel="0" collapsed="false">
      <c r="B49" s="161" t="s">
        <v>178</v>
      </c>
      <c r="C49" s="162" t="n">
        <v>6720.80708634752</v>
      </c>
      <c r="D49" s="162" t="n">
        <v>4308.51592840169</v>
      </c>
      <c r="E49" s="162" t="n">
        <v>4323.37313107008</v>
      </c>
      <c r="F49" s="162" t="n">
        <v>6204.00382951319</v>
      </c>
      <c r="G49" s="162" t="n">
        <v>752.863030283596</v>
      </c>
      <c r="H49" s="162" t="n">
        <v>5586.13318616348</v>
      </c>
      <c r="I49" s="163" t="n">
        <v>2348.43179177859</v>
      </c>
      <c r="J49" s="163" t="n">
        <v>6344.69951379744</v>
      </c>
      <c r="K49" s="155" t="n">
        <v>25258.4789162123</v>
      </c>
      <c r="L49" s="164" t="n">
        <f aca="false">SUM(C49:K49)</f>
        <v>61847.3064135679</v>
      </c>
      <c r="M49" s="165" t="n">
        <f aca="false">(L49-L45)/L45</f>
        <v>0.0912868336391923</v>
      </c>
      <c r="N49" s="106"/>
    </row>
    <row r="50" customFormat="false" ht="12.75" hidden="false" customHeight="false" outlineLevel="0" collapsed="false">
      <c r="B50" s="161" t="s">
        <v>179</v>
      </c>
      <c r="C50" s="169" t="n">
        <v>6912.41429508957</v>
      </c>
      <c r="D50" s="169" t="n">
        <v>4345.99962846724</v>
      </c>
      <c r="E50" s="169" t="n">
        <v>4642.58043833927</v>
      </c>
      <c r="F50" s="169" t="n">
        <v>6083.46486258437</v>
      </c>
      <c r="G50" s="169" t="n">
        <v>702.288987662519</v>
      </c>
      <c r="H50" s="169" t="n">
        <v>5785.71119118216</v>
      </c>
      <c r="I50" s="166" t="n">
        <v>2105.54552933195</v>
      </c>
      <c r="J50" s="166" t="n">
        <v>5905.82408796655</v>
      </c>
      <c r="K50" s="167" t="n">
        <v>27871.0641030786</v>
      </c>
      <c r="L50" s="170" t="n">
        <f aca="false">SUM(C50:K50)</f>
        <v>64354.8931237023</v>
      </c>
      <c r="M50" s="171" t="n">
        <f aca="false">(L50-L46)/L46</f>
        <v>0.133076568439222</v>
      </c>
      <c r="N50" s="106"/>
    </row>
    <row r="51" customFormat="false" ht="12.75" hidden="false" customHeight="false" outlineLevel="0" collapsed="false">
      <c r="B51" s="161" t="s">
        <v>180</v>
      </c>
      <c r="C51" s="169" t="n">
        <v>6931.57870124016</v>
      </c>
      <c r="D51" s="169" t="n">
        <v>4644.10503242386</v>
      </c>
      <c r="E51" s="169" t="n">
        <v>4375.03344484878</v>
      </c>
      <c r="F51" s="169" t="n">
        <v>6206.48755736538</v>
      </c>
      <c r="G51" s="169" t="n">
        <v>717.649913319755</v>
      </c>
      <c r="H51" s="169" t="n">
        <v>5763.00326558712</v>
      </c>
      <c r="I51" s="166" t="n">
        <v>2554.56963222839</v>
      </c>
      <c r="J51" s="166" t="n">
        <v>5770.81303538959</v>
      </c>
      <c r="K51" s="167" t="n">
        <v>27035.0261826445</v>
      </c>
      <c r="L51" s="170" t="n">
        <f aca="false">SUM(C51:K51)</f>
        <v>63998.2667650476</v>
      </c>
      <c r="M51" s="171" t="n">
        <f aca="false">(L51-L47)/L47</f>
        <v>0.0608877182467176</v>
      </c>
      <c r="N51" s="106"/>
    </row>
    <row r="52" customFormat="false" ht="12.75" hidden="false" customHeight="false" outlineLevel="0" collapsed="false">
      <c r="B52" s="161" t="s">
        <v>181</v>
      </c>
      <c r="C52" s="169" t="n">
        <v>7111.80431060876</v>
      </c>
      <c r="D52" s="169" t="n">
        <v>4509.34427151036</v>
      </c>
      <c r="E52" s="169" t="n">
        <v>3915.58996387097</v>
      </c>
      <c r="F52" s="169" t="n">
        <v>5921.13689088458</v>
      </c>
      <c r="G52" s="169" t="n">
        <v>671.193990620676</v>
      </c>
      <c r="H52" s="169" t="n">
        <v>5808.22455291081</v>
      </c>
      <c r="I52" s="166" t="n">
        <v>2652.20710502005</v>
      </c>
      <c r="J52" s="166" t="n">
        <v>5603.6125553106</v>
      </c>
      <c r="K52" s="167" t="n">
        <v>26794.1777143572</v>
      </c>
      <c r="L52" s="170" t="n">
        <f aca="false">SUM(C52:K52)</f>
        <v>62987.291355094</v>
      </c>
      <c r="M52" s="171" t="n">
        <f aca="false">(L52-L48)/L48</f>
        <v>0.0309030929428324</v>
      </c>
      <c r="N52" s="106"/>
    </row>
    <row r="53" customFormat="false" ht="12.75" hidden="false" customHeight="false" outlineLevel="0" collapsed="false">
      <c r="B53" s="161" t="s">
        <v>182</v>
      </c>
      <c r="C53" s="169" t="n">
        <v>6869.18741690606</v>
      </c>
      <c r="D53" s="169" t="n">
        <v>4693.05712144617</v>
      </c>
      <c r="E53" s="169" t="n">
        <v>4440.91413599162</v>
      </c>
      <c r="F53" s="169" t="n">
        <v>6211.83845568493</v>
      </c>
      <c r="G53" s="169" t="n">
        <v>739.273338894192</v>
      </c>
      <c r="H53" s="169" t="n">
        <v>5688.35065588963</v>
      </c>
      <c r="I53" s="166" t="n">
        <v>2120.19856588939</v>
      </c>
      <c r="J53" s="166" t="n">
        <v>6386.63006736267</v>
      </c>
      <c r="K53" s="167" t="n">
        <v>28235.1258021749</v>
      </c>
      <c r="L53" s="170" t="n">
        <f aca="false">SUM(C53:K53)</f>
        <v>65384.5755602395</v>
      </c>
      <c r="M53" s="171" t="n">
        <f aca="false">(L53-L49)/L49</f>
        <v>0.057193584519562</v>
      </c>
      <c r="N53" s="106"/>
    </row>
    <row r="54" customFormat="false" ht="12.75" hidden="false" customHeight="false" outlineLevel="0" collapsed="false">
      <c r="B54" s="161" t="s">
        <v>183</v>
      </c>
      <c r="C54" s="162" t="n">
        <v>7392.65707190048</v>
      </c>
      <c r="D54" s="162" t="n">
        <v>4853.51713580743</v>
      </c>
      <c r="E54" s="162" t="n">
        <v>4309.27161242485</v>
      </c>
      <c r="F54" s="162" t="n">
        <v>6526.56372812246</v>
      </c>
      <c r="G54" s="162" t="n">
        <v>876.035613194121</v>
      </c>
      <c r="H54" s="162" t="n">
        <v>5611.32141622264</v>
      </c>
      <c r="I54" s="163" t="n">
        <v>2829.55139594163</v>
      </c>
      <c r="J54" s="163" t="n">
        <v>5828.98408121413</v>
      </c>
      <c r="K54" s="155" t="n">
        <v>28548.0185581875</v>
      </c>
      <c r="L54" s="164" t="n">
        <f aca="false">SUM(C54:K54)</f>
        <v>66775.9206130152</v>
      </c>
      <c r="M54" s="165" t="n">
        <f aca="false">(L54-L50)/L50</f>
        <v>0.0376199442155745</v>
      </c>
      <c r="N54" s="106"/>
    </row>
    <row r="55" customFormat="false" ht="12.75" hidden="false" customHeight="false" outlineLevel="0" collapsed="false">
      <c r="B55" s="161" t="s">
        <v>184</v>
      </c>
      <c r="C55" s="162" t="n">
        <v>7796.278699657</v>
      </c>
      <c r="D55" s="162" t="n">
        <v>4779.90003977384</v>
      </c>
      <c r="E55" s="162" t="n">
        <v>4595.11078642326</v>
      </c>
      <c r="F55" s="162" t="n">
        <v>6919.4256813982</v>
      </c>
      <c r="G55" s="162" t="n">
        <v>950.503352616631</v>
      </c>
      <c r="H55" s="162" t="n">
        <v>5940.17413976329</v>
      </c>
      <c r="I55" s="163" t="n">
        <v>2723.2811904992</v>
      </c>
      <c r="J55" s="163" t="n">
        <v>6674.7851008881</v>
      </c>
      <c r="K55" s="155" t="n">
        <v>28800.5234518838</v>
      </c>
      <c r="L55" s="164" t="n">
        <f aca="false">SUM(C55:K55)</f>
        <v>69179.9824429033</v>
      </c>
      <c r="M55" s="165" t="n">
        <f aca="false">(L55-L51)/L51</f>
        <v>0.080966500184748</v>
      </c>
      <c r="N55" s="106"/>
    </row>
    <row r="56" customFormat="false" ht="12.75" hidden="false" customHeight="false" outlineLevel="0" collapsed="false">
      <c r="B56" s="161" t="s">
        <v>185</v>
      </c>
      <c r="C56" s="162" t="n">
        <v>7710.39083640332</v>
      </c>
      <c r="D56" s="162" t="n">
        <v>4854.8693867856</v>
      </c>
      <c r="E56" s="162" t="n">
        <v>4788.59383182023</v>
      </c>
      <c r="F56" s="162" t="n">
        <v>7002.72960643079</v>
      </c>
      <c r="G56" s="162" t="n">
        <v>852.254519388813</v>
      </c>
      <c r="H56" s="162" t="n">
        <v>5823.5801866914</v>
      </c>
      <c r="I56" s="163" t="n">
        <v>2739.07840157761</v>
      </c>
      <c r="J56" s="163" t="n">
        <v>6659.83153729924</v>
      </c>
      <c r="K56" s="155" t="n">
        <v>29099.1497926289</v>
      </c>
      <c r="L56" s="164" t="n">
        <f aca="false">SUM(C56:K56)</f>
        <v>69530.4780990259</v>
      </c>
      <c r="M56" s="165" t="n">
        <f aca="false">(L56-L52)/L52</f>
        <v>0.103881062404229</v>
      </c>
      <c r="N56" s="106"/>
    </row>
    <row r="57" customFormat="false" ht="12.75" hidden="false" customHeight="false" outlineLevel="0" collapsed="false">
      <c r="B57" s="161" t="s">
        <v>186</v>
      </c>
      <c r="C57" s="162" t="n">
        <v>7812.92275217858</v>
      </c>
      <c r="D57" s="162" t="n">
        <v>5301.01715648809</v>
      </c>
      <c r="E57" s="162" t="n">
        <v>4638.98437820011</v>
      </c>
      <c r="F57" s="162" t="n">
        <v>6711.24114481873</v>
      </c>
      <c r="G57" s="162" t="n">
        <v>863.310765317097</v>
      </c>
      <c r="H57" s="162" t="n">
        <v>5734.44969465642</v>
      </c>
      <c r="I57" s="163" t="n">
        <v>2347.79910481063</v>
      </c>
      <c r="J57" s="163" t="n">
        <v>6785.92418385103</v>
      </c>
      <c r="K57" s="155" t="n">
        <v>29271.5409726491</v>
      </c>
      <c r="L57" s="164" t="n">
        <f aca="false">SUM(C57:K57)</f>
        <v>69467.1901529698</v>
      </c>
      <c r="M57" s="165" t="n">
        <f aca="false">(L57-L53)/L53</f>
        <v>0.0624400259197047</v>
      </c>
      <c r="N57" s="106"/>
    </row>
    <row r="58" customFormat="false" ht="12.75" hidden="false" customHeight="false" outlineLevel="0" collapsed="false">
      <c r="B58" s="161" t="s">
        <v>187</v>
      </c>
      <c r="C58" s="169" t="n">
        <v>7498.14122782631</v>
      </c>
      <c r="D58" s="169" t="n">
        <v>5509.92662174531</v>
      </c>
      <c r="E58" s="169" t="n">
        <v>5308.09242204547</v>
      </c>
      <c r="F58" s="169" t="n">
        <v>6590.21940028152</v>
      </c>
      <c r="G58" s="169" t="n">
        <v>1010.69610518258</v>
      </c>
      <c r="H58" s="169" t="n">
        <v>5134.51802591454</v>
      </c>
      <c r="I58" s="166" t="n">
        <v>2100.04040467361</v>
      </c>
      <c r="J58" s="166" t="n">
        <v>6193.13053421945</v>
      </c>
      <c r="K58" s="167" t="n">
        <v>27704.7865883773</v>
      </c>
      <c r="L58" s="170" t="n">
        <f aca="false">SUM(C58:K58)</f>
        <v>67049.5513302661</v>
      </c>
      <c r="M58" s="171" t="n">
        <f aca="false">(L58-L54)/L54</f>
        <v>0.00409774533602598</v>
      </c>
      <c r="N58" s="106"/>
    </row>
    <row r="59" customFormat="false" ht="12.75" hidden="false" customHeight="false" outlineLevel="0" collapsed="false">
      <c r="A59" s="173"/>
      <c r="B59" s="161" t="s">
        <v>188</v>
      </c>
      <c r="C59" s="169" t="n">
        <v>7943.87583611648</v>
      </c>
      <c r="D59" s="169" t="n">
        <v>5050.69446967189</v>
      </c>
      <c r="E59" s="169" t="n">
        <v>5044.39714368184</v>
      </c>
      <c r="F59" s="169" t="n">
        <v>6374.5214433992</v>
      </c>
      <c r="G59" s="169" t="n">
        <v>967.141855316584</v>
      </c>
      <c r="H59" s="169" t="n">
        <v>4978.37656497882</v>
      </c>
      <c r="I59" s="166" t="n">
        <v>2312.40414354805</v>
      </c>
      <c r="J59" s="166" t="n">
        <v>5613.03309299281</v>
      </c>
      <c r="K59" s="167" t="n">
        <v>27106.6982175233</v>
      </c>
      <c r="L59" s="170" t="n">
        <f aca="false">SUM(C59:K59)</f>
        <v>65391.142767229</v>
      </c>
      <c r="M59" s="171" t="n">
        <f aca="false">(L59-L55)/L55</f>
        <v>-0.0547678611916589</v>
      </c>
      <c r="N59" s="106"/>
    </row>
    <row r="60" customFormat="false" ht="13.5" hidden="false" customHeight="true" outlineLevel="0" collapsed="false">
      <c r="A60" s="173"/>
      <c r="B60" s="161" t="s">
        <v>189</v>
      </c>
      <c r="C60" s="169" t="n">
        <v>7170.5175500273</v>
      </c>
      <c r="D60" s="169" t="n">
        <v>5209.36070238262</v>
      </c>
      <c r="E60" s="169" t="n">
        <v>4632.33596233676</v>
      </c>
      <c r="F60" s="169" t="n">
        <v>6395.04325709109</v>
      </c>
      <c r="G60" s="169" t="n">
        <v>916.789593276364</v>
      </c>
      <c r="H60" s="169" t="n">
        <v>4751.58324981673</v>
      </c>
      <c r="I60" s="166" t="n">
        <v>2391.26031967016</v>
      </c>
      <c r="J60" s="166" t="n">
        <v>6544.73971985325</v>
      </c>
      <c r="K60" s="167" t="n">
        <v>28210.5862801147</v>
      </c>
      <c r="L60" s="170" t="n">
        <f aca="false">SUM(C60:K60)</f>
        <v>66222.216634569</v>
      </c>
      <c r="M60" s="171" t="n">
        <f aca="false">(L60-L56)/L56</f>
        <v>-0.0475800189342174</v>
      </c>
      <c r="N60" s="106"/>
    </row>
    <row r="61" customFormat="false" ht="12.75" hidden="false" customHeight="false" outlineLevel="0" collapsed="false">
      <c r="A61" s="173"/>
      <c r="B61" s="161" t="s">
        <v>190</v>
      </c>
      <c r="C61" s="169" t="n">
        <v>7194.91136122212</v>
      </c>
      <c r="D61" s="169" t="n">
        <v>4865.75472955576</v>
      </c>
      <c r="E61" s="169" t="n">
        <v>4330.73216301868</v>
      </c>
      <c r="F61" s="169" t="n">
        <v>6186.54693781493</v>
      </c>
      <c r="G61" s="169" t="n">
        <v>889.530379720658</v>
      </c>
      <c r="H61" s="169" t="n">
        <v>4402.92213240871</v>
      </c>
      <c r="I61" s="166" t="n">
        <v>2027.81009266872</v>
      </c>
      <c r="J61" s="166" t="n">
        <v>5576.38761459606</v>
      </c>
      <c r="K61" s="167" t="n">
        <v>26479.5596864279</v>
      </c>
      <c r="L61" s="170" t="n">
        <f aca="false">SUM(C61:K61)</f>
        <v>61954.1550974336</v>
      </c>
      <c r="M61" s="171" t="n">
        <f aca="false">(L61-L57)/L57</f>
        <v>-0.108152280796045</v>
      </c>
      <c r="N61" s="106"/>
    </row>
    <row r="62" customFormat="false" ht="12.75" hidden="false" customHeight="false" outlineLevel="0" collapsed="false">
      <c r="A62" s="173"/>
      <c r="B62" s="161" t="s">
        <v>191</v>
      </c>
      <c r="C62" s="162" t="n">
        <v>5626.6207454269</v>
      </c>
      <c r="D62" s="162" t="n">
        <v>4157.32686650202</v>
      </c>
      <c r="E62" s="162" t="n">
        <v>3925.87239826667</v>
      </c>
      <c r="F62" s="162" t="n">
        <v>4519.67241980243</v>
      </c>
      <c r="G62" s="162" t="n">
        <v>646.105497335715</v>
      </c>
      <c r="H62" s="162" t="n">
        <v>4043.86903136101</v>
      </c>
      <c r="I62" s="163" t="n">
        <v>1606.23349766459</v>
      </c>
      <c r="J62" s="163" t="n">
        <v>4168.7714808522</v>
      </c>
      <c r="K62" s="155" t="n">
        <v>22297.2932247478</v>
      </c>
      <c r="L62" s="164" t="n">
        <f aca="false">SUM(C62:K62)</f>
        <v>50991.7651619594</v>
      </c>
      <c r="M62" s="165" t="n">
        <f aca="false">(L62-L58)/L58</f>
        <v>-0.239491329169539</v>
      </c>
      <c r="N62" s="106"/>
    </row>
    <row r="63" customFormat="false" ht="12.75" hidden="false" customHeight="false" outlineLevel="0" collapsed="false">
      <c r="A63" s="173"/>
      <c r="B63" s="161" t="s">
        <v>192</v>
      </c>
      <c r="C63" s="162" t="n">
        <v>5439.80626592332</v>
      </c>
      <c r="D63" s="162" t="n">
        <v>4353.25016313017</v>
      </c>
      <c r="E63" s="162" t="n">
        <v>3719.51246805426</v>
      </c>
      <c r="F63" s="162" t="n">
        <v>4791.94349580113</v>
      </c>
      <c r="G63" s="162" t="n">
        <v>623.018188851051</v>
      </c>
      <c r="H63" s="162" t="n">
        <v>3689.07538086883</v>
      </c>
      <c r="I63" s="163" t="n">
        <v>1589.03470673856</v>
      </c>
      <c r="J63" s="163" t="n">
        <v>4267.11517808203</v>
      </c>
      <c r="K63" s="155" t="n">
        <v>21986.0270595866</v>
      </c>
      <c r="L63" s="164" t="n">
        <f aca="false">SUM(C63:K63)</f>
        <v>50458.7829070359</v>
      </c>
      <c r="M63" s="165" t="n">
        <f aca="false">(L63-L59)/L59</f>
        <v>-0.228354471695767</v>
      </c>
      <c r="N63" s="106"/>
    </row>
    <row r="64" customFormat="false" ht="12.75" hidden="false" customHeight="false" outlineLevel="0" collapsed="false">
      <c r="B64" s="161" t="s">
        <v>193</v>
      </c>
      <c r="C64" s="162" t="n">
        <v>5335.20835302088</v>
      </c>
      <c r="D64" s="162" t="n">
        <v>4148.36468137468</v>
      </c>
      <c r="E64" s="162" t="n">
        <v>3843.75200827586</v>
      </c>
      <c r="F64" s="162" t="n">
        <v>4876.65158086189</v>
      </c>
      <c r="G64" s="162" t="n">
        <v>713.984128562645</v>
      </c>
      <c r="H64" s="162" t="n">
        <v>3785.96759746403</v>
      </c>
      <c r="I64" s="163" t="n">
        <v>1560.58248800187</v>
      </c>
      <c r="J64" s="163" t="n">
        <v>4312.57932198014</v>
      </c>
      <c r="K64" s="155" t="n">
        <v>22462.9083035253</v>
      </c>
      <c r="L64" s="164" t="n">
        <f aca="false">SUM(C64:K64)</f>
        <v>51039.9984630673</v>
      </c>
      <c r="M64" s="165" t="n">
        <f aca="false">(L64-L60)/L60</f>
        <v>-0.229261703142332</v>
      </c>
      <c r="N64" s="106"/>
    </row>
    <row r="65" customFormat="false" ht="12.75" hidden="false" customHeight="false" outlineLevel="0" collapsed="false">
      <c r="B65" s="161" t="s">
        <v>194</v>
      </c>
      <c r="C65" s="162" t="n">
        <v>5542.50752244269</v>
      </c>
      <c r="D65" s="162" t="n">
        <v>3838.89884428549</v>
      </c>
      <c r="E65" s="162" t="n">
        <v>3495.63186940769</v>
      </c>
      <c r="F65" s="162" t="n">
        <v>4631.58449922923</v>
      </c>
      <c r="G65" s="162" t="n">
        <v>620.477701506606</v>
      </c>
      <c r="H65" s="162" t="n">
        <v>3739.74048173128</v>
      </c>
      <c r="I65" s="163" t="n">
        <v>2036.91738052949</v>
      </c>
      <c r="J65" s="163" t="n">
        <v>4587.48887980049</v>
      </c>
      <c r="K65" s="155" t="n">
        <v>21713.6477057288</v>
      </c>
      <c r="L65" s="164" t="n">
        <f aca="false">SUM(C65:K65)</f>
        <v>50206.8948846618</v>
      </c>
      <c r="M65" s="165" t="n">
        <f aca="false">(L65-L61)/L61</f>
        <v>-0.189612144565562</v>
      </c>
      <c r="N65" s="106"/>
    </row>
    <row r="66" customFormat="false" ht="12.75" hidden="false" customHeight="false" outlineLevel="0" collapsed="false">
      <c r="B66" s="161" t="str">
        <f aca="false">EXPT_TN!B66</f>
        <v>2010:1</v>
      </c>
      <c r="C66" s="169" t="n">
        <v>5970.98255997704</v>
      </c>
      <c r="D66" s="169" t="n">
        <v>4383.82495005301</v>
      </c>
      <c r="E66" s="169" t="n">
        <v>3458.57774512718</v>
      </c>
      <c r="F66" s="169" t="n">
        <v>5128.53801457899</v>
      </c>
      <c r="G66" s="169" t="n">
        <v>762.860263140637</v>
      </c>
      <c r="H66" s="169" t="n">
        <v>3374.89541073882</v>
      </c>
      <c r="I66" s="166" t="n">
        <v>1398.15991431672</v>
      </c>
      <c r="J66" s="166" t="n">
        <v>4655.11244099647</v>
      </c>
      <c r="K66" s="167" t="n">
        <v>23299.6419370866</v>
      </c>
      <c r="L66" s="170" t="n">
        <f aca="false">SUM(C66:K66)</f>
        <v>52432.5932360155</v>
      </c>
      <c r="M66" s="171" t="n">
        <f aca="false">(L66-L62)/L62</f>
        <v>0.0282560933021201</v>
      </c>
      <c r="N66" s="106"/>
    </row>
    <row r="67" customFormat="false" ht="12.75" hidden="false" customHeight="false" outlineLevel="0" collapsed="false">
      <c r="B67" s="161" t="str">
        <f aca="false">EXPT_TN!B67</f>
        <v>2010:2</v>
      </c>
      <c r="C67" s="169" t="n">
        <v>5863.28691960383</v>
      </c>
      <c r="D67" s="169" t="n">
        <v>4448.76949968046</v>
      </c>
      <c r="E67" s="169" t="n">
        <v>3819.55058208188</v>
      </c>
      <c r="F67" s="169" t="n">
        <v>5188.35705240805</v>
      </c>
      <c r="G67" s="169" t="n">
        <v>755.693450258851</v>
      </c>
      <c r="H67" s="169" t="n">
        <v>3570.96193945932</v>
      </c>
      <c r="I67" s="166" t="n">
        <v>1624.20342488251</v>
      </c>
      <c r="J67" s="166" t="n">
        <v>4246.36855168063</v>
      </c>
      <c r="K67" s="167" t="n">
        <v>23649.7471801516</v>
      </c>
      <c r="L67" s="170" t="n">
        <f aca="false">SUM(C67:K67)</f>
        <v>53166.9386002071</v>
      </c>
      <c r="M67" s="171" t="n">
        <f aca="false">(L67-L63)/L63</f>
        <v>0.0536706503238621</v>
      </c>
      <c r="N67" s="106"/>
    </row>
    <row r="68" customFormat="false" ht="12.75" hidden="false" customHeight="false" outlineLevel="0" collapsed="false">
      <c r="B68" s="161" t="str">
        <f aca="false">EXPT_TN!B68</f>
        <v>2010:3</v>
      </c>
      <c r="C68" s="169" t="n">
        <v>6082.71968374572</v>
      </c>
      <c r="D68" s="169" t="n">
        <v>4422.90073038058</v>
      </c>
      <c r="E68" s="169" t="n">
        <v>3970.6587515253</v>
      </c>
      <c r="F68" s="169" t="n">
        <v>5044.58500033652</v>
      </c>
      <c r="G68" s="169" t="n">
        <v>727.093203510847</v>
      </c>
      <c r="H68" s="169" t="n">
        <v>3455.37876648076</v>
      </c>
      <c r="I68" s="166" t="n">
        <v>1941.38392815198</v>
      </c>
      <c r="J68" s="166" t="n">
        <v>4264.52049201633</v>
      </c>
      <c r="K68" s="167" t="n">
        <v>23520.8592445324</v>
      </c>
      <c r="L68" s="170" t="n">
        <f aca="false">SUM(C68:K68)</f>
        <v>53430.0998006804</v>
      </c>
      <c r="M68" s="171" t="n">
        <f aca="false">(L68-L64)/L64</f>
        <v>0.0468280056736808</v>
      </c>
      <c r="N68" s="106"/>
    </row>
    <row r="69" customFormat="false" ht="12.75" hidden="false" customHeight="false" outlineLevel="0" collapsed="false">
      <c r="B69" s="161" t="str">
        <f aca="false">EXPT_TN!B69</f>
        <v>2010:4</v>
      </c>
      <c r="C69" s="169" t="n">
        <v>6187.61302515956</v>
      </c>
      <c r="D69" s="169" t="n">
        <v>4185.89492758704</v>
      </c>
      <c r="E69" s="169" t="n">
        <v>3952.80699719058</v>
      </c>
      <c r="F69" s="169" t="n">
        <v>5220.0920143713</v>
      </c>
      <c r="G69" s="169" t="n">
        <v>798.716487150583</v>
      </c>
      <c r="H69" s="169" t="n">
        <v>3543.16556537114</v>
      </c>
      <c r="I69" s="166" t="n">
        <v>2003.11872803022</v>
      </c>
      <c r="J69" s="166" t="n">
        <v>4596.27826566842</v>
      </c>
      <c r="K69" s="167" t="n">
        <v>23976.7991088594</v>
      </c>
      <c r="L69" s="170" t="n">
        <f aca="false">SUM(C69:K69)</f>
        <v>54464.4851193882</v>
      </c>
      <c r="M69" s="171" t="n">
        <f aca="false">(L69-L65)/L65</f>
        <v>0.0848009072161756</v>
      </c>
      <c r="N69" s="106"/>
    </row>
    <row r="70" customFormat="false" ht="12.75" hidden="false" customHeight="false" outlineLevel="0" collapsed="false">
      <c r="B70" s="161" t="str">
        <f aca="false">EXPT_TN!B70</f>
        <v>2011:1</v>
      </c>
      <c r="C70" s="162" t="n">
        <v>6980.95170720445</v>
      </c>
      <c r="D70" s="162" t="n">
        <v>4855.6883661344</v>
      </c>
      <c r="E70" s="162" t="n">
        <v>4068.97284304435</v>
      </c>
      <c r="F70" s="162" t="n">
        <v>4932.43013077647</v>
      </c>
      <c r="G70" s="162" t="n">
        <v>693.817767044319</v>
      </c>
      <c r="H70" s="162" t="n">
        <v>3319.01577162751</v>
      </c>
      <c r="I70" s="163" t="n">
        <v>2467.24827459758</v>
      </c>
      <c r="J70" s="163" t="n">
        <v>4864.74276101428</v>
      </c>
      <c r="K70" s="155" t="n">
        <v>23368.8235841801</v>
      </c>
      <c r="L70" s="164" t="n">
        <f aca="false">SUM(C70:K70)</f>
        <v>55551.6912056234</v>
      </c>
      <c r="M70" s="165" t="n">
        <f aca="false">(L70-L66)/L66</f>
        <v>0.0594877685253499</v>
      </c>
      <c r="N70" s="106"/>
    </row>
    <row r="71" customFormat="false" ht="12.75" hidden="false" customHeight="false" outlineLevel="0" collapsed="false">
      <c r="B71" s="161" t="str">
        <f aca="false">EXPT_TN!B71</f>
        <v>2011:2</v>
      </c>
      <c r="C71" s="162" t="n">
        <v>6478.70841967243</v>
      </c>
      <c r="D71" s="162" t="n">
        <v>4957.60205648849</v>
      </c>
      <c r="E71" s="162" t="n">
        <v>4060.78066303344</v>
      </c>
      <c r="F71" s="162" t="n">
        <v>4896.24810769919</v>
      </c>
      <c r="G71" s="162" t="n">
        <v>747.247926773606</v>
      </c>
      <c r="H71" s="162" t="n">
        <v>3341.50063194347</v>
      </c>
      <c r="I71" s="163" t="n">
        <v>2110.41944664206</v>
      </c>
      <c r="J71" s="163" t="n">
        <v>4467.77789773641</v>
      </c>
      <c r="K71" s="155" t="n">
        <v>23504.7485514409</v>
      </c>
      <c r="L71" s="164" t="n">
        <f aca="false">SUM(C71:K71)</f>
        <v>54565.03370143</v>
      </c>
      <c r="M71" s="165" t="n">
        <f aca="false">(L71-L67)/L67</f>
        <v>0.02629632508533</v>
      </c>
      <c r="N71" s="106"/>
    </row>
    <row r="72" customFormat="false" ht="12.75" hidden="false" customHeight="false" outlineLevel="0" collapsed="false">
      <c r="B72" s="161" t="str">
        <f aca="false">EXPT_TN!B72</f>
        <v>2011:3</v>
      </c>
      <c r="C72" s="162" t="n">
        <v>6843.2501151461</v>
      </c>
      <c r="D72" s="162" t="n">
        <v>4584.28859263747</v>
      </c>
      <c r="E72" s="162" t="n">
        <v>4241.51220865812</v>
      </c>
      <c r="F72" s="162" t="n">
        <v>4942.83012316567</v>
      </c>
      <c r="G72" s="162" t="n">
        <v>665.431912721031</v>
      </c>
      <c r="H72" s="162" t="n">
        <v>3318.56557858074</v>
      </c>
      <c r="I72" s="163" t="n">
        <v>2038.44225590891</v>
      </c>
      <c r="J72" s="163" t="n">
        <v>3750.65342625456</v>
      </c>
      <c r="K72" s="155" t="n">
        <v>23955.091368865</v>
      </c>
      <c r="L72" s="164" t="n">
        <f aca="false">SUM(C72:K72)</f>
        <v>54340.0655819376</v>
      </c>
      <c r="M72" s="165" t="n">
        <f aca="false">(L72-L68)/L68</f>
        <v>0.0170309579179481</v>
      </c>
      <c r="N72" s="106"/>
    </row>
    <row r="73" customFormat="false" ht="12.75" hidden="false" customHeight="false" outlineLevel="0" collapsed="false">
      <c r="B73" s="161" t="str">
        <f aca="false">EXPT_TN!B73</f>
        <v>2011:4</v>
      </c>
      <c r="C73" s="162" t="n">
        <v>6951.12991441289</v>
      </c>
      <c r="D73" s="162" t="n">
        <v>5132.00392854494</v>
      </c>
      <c r="E73" s="162" t="n">
        <v>4088.76237134601</v>
      </c>
      <c r="F73" s="162" t="n">
        <v>4828.74321500454</v>
      </c>
      <c r="G73" s="162" t="n">
        <v>767.935366475913</v>
      </c>
      <c r="H73" s="162" t="n">
        <v>3447.63817930873</v>
      </c>
      <c r="I73" s="163" t="n">
        <v>2273.53791413379</v>
      </c>
      <c r="J73" s="163" t="n">
        <v>4151.75006891254</v>
      </c>
      <c r="K73" s="155" t="n">
        <v>23420.397660366</v>
      </c>
      <c r="L73" s="164" t="n">
        <f aca="false">SUM(C73:K73)</f>
        <v>55061.8986185054</v>
      </c>
      <c r="M73" s="165" t="n">
        <f aca="false">(L73-L69)/L69</f>
        <v>0.0109688634310521</v>
      </c>
    </row>
    <row r="74" customFormat="false" ht="12.75" hidden="false" customHeight="true" outlineLevel="0" collapsed="false">
      <c r="B74" s="161" t="s">
        <v>195</v>
      </c>
      <c r="C74" s="169" t="n">
        <v>7668.63373097692</v>
      </c>
      <c r="D74" s="169" t="n">
        <v>4892.25945509454</v>
      </c>
      <c r="E74" s="169" t="n">
        <v>4187.33338618981</v>
      </c>
      <c r="F74" s="169" t="n">
        <v>4742.46381396679</v>
      </c>
      <c r="G74" s="169" t="n">
        <v>714.765802152679</v>
      </c>
      <c r="H74" s="169" t="n">
        <v>3302.12838929794</v>
      </c>
      <c r="I74" s="166" t="n">
        <v>1878.4656972228</v>
      </c>
      <c r="J74" s="166" t="n">
        <v>4018.96960939771</v>
      </c>
      <c r="K74" s="167" t="n">
        <v>22273.449313856</v>
      </c>
      <c r="L74" s="170" t="n">
        <f aca="false">SUM(C74:K74)</f>
        <v>53678.4691981552</v>
      </c>
      <c r="M74" s="171" t="n">
        <f aca="false">(L74-L70)/L70</f>
        <v>-0.0337203416640282</v>
      </c>
    </row>
    <row r="75" customFormat="false" ht="12.75" hidden="false" customHeight="false" outlineLevel="0" collapsed="false">
      <c r="B75" s="161" t="s">
        <v>196</v>
      </c>
      <c r="C75" s="169" t="n">
        <v>7333.27544639624</v>
      </c>
      <c r="D75" s="169" t="n">
        <v>4548.03655846302</v>
      </c>
      <c r="E75" s="169" t="n">
        <v>4347.96069393389</v>
      </c>
      <c r="F75" s="169" t="n">
        <v>4635.99676287415</v>
      </c>
      <c r="G75" s="169" t="n">
        <v>710.681940904053</v>
      </c>
      <c r="H75" s="169" t="n">
        <v>3210.02477352882</v>
      </c>
      <c r="I75" s="166" t="n">
        <v>1551.39542305362</v>
      </c>
      <c r="J75" s="166" t="n">
        <v>3876.97717940285</v>
      </c>
      <c r="K75" s="167" t="n">
        <v>22587.3239714871</v>
      </c>
      <c r="L75" s="170" t="n">
        <f aca="false">SUM(C75:K75)</f>
        <v>52801.6727500437</v>
      </c>
      <c r="M75" s="171" t="n">
        <f aca="false">(L75-L71)/L71</f>
        <v>-0.0323166839964776</v>
      </c>
    </row>
    <row r="76" customFormat="false" ht="12.75" hidden="false" customHeight="true" outlineLevel="0" collapsed="false">
      <c r="B76" s="161" t="s">
        <v>197</v>
      </c>
      <c r="C76" s="169" t="n">
        <v>7411.73734756701</v>
      </c>
      <c r="D76" s="169" t="n">
        <v>4764.03883626071</v>
      </c>
      <c r="E76" s="169" t="n">
        <v>4166.00405833083</v>
      </c>
      <c r="F76" s="169" t="n">
        <v>4581.61571594836</v>
      </c>
      <c r="G76" s="169" t="n">
        <v>619.88129489335</v>
      </c>
      <c r="H76" s="169" t="n">
        <v>3019.86725513147</v>
      </c>
      <c r="I76" s="166" t="n">
        <v>1540.31875776157</v>
      </c>
      <c r="J76" s="166" t="n">
        <v>4076.7699735702</v>
      </c>
      <c r="K76" s="167" t="n">
        <v>22444.439336766</v>
      </c>
      <c r="L76" s="170" t="n">
        <f aca="false">SUM(C76:K76)</f>
        <v>52624.6725762295</v>
      </c>
      <c r="M76" s="171" t="n">
        <f aca="false">(L76-L72)/L72</f>
        <v>-0.0315677389664087</v>
      </c>
    </row>
    <row r="77" customFormat="false" ht="12.75" hidden="false" customHeight="false" outlineLevel="0" collapsed="false">
      <c r="B77" s="161" t="s">
        <v>198</v>
      </c>
      <c r="C77" s="169" t="n">
        <v>7364.34717011968</v>
      </c>
      <c r="D77" s="169" t="n">
        <v>4536.50136361</v>
      </c>
      <c r="E77" s="169" t="n">
        <v>4245.54525875732</v>
      </c>
      <c r="F77" s="169" t="n">
        <v>4635.19703413001</v>
      </c>
      <c r="G77" s="169" t="n">
        <v>695.796954995425</v>
      </c>
      <c r="H77" s="169" t="n">
        <v>2787.1282884228</v>
      </c>
      <c r="I77" s="166" t="n">
        <v>1521.3561429939</v>
      </c>
      <c r="J77" s="166" t="n">
        <v>3524.32842112656</v>
      </c>
      <c r="K77" s="167" t="n">
        <v>21671.1753209674</v>
      </c>
      <c r="L77" s="170" t="n">
        <f aca="false">SUM(C77:K77)</f>
        <v>50981.3759551231</v>
      </c>
      <c r="M77" s="171" t="n">
        <f aca="false">(L77-L73)/L73</f>
        <v>-0.0741079179207763</v>
      </c>
    </row>
    <row r="78" customFormat="false" ht="12.75" hidden="false" customHeight="false" outlineLevel="0" collapsed="false">
      <c r="B78" s="161" t="s">
        <v>199</v>
      </c>
      <c r="C78" s="162" t="n">
        <v>7409.34393821768</v>
      </c>
      <c r="D78" s="162" t="n">
        <v>4117.59500671763</v>
      </c>
      <c r="E78" s="162" t="n">
        <v>4289.02179191221</v>
      </c>
      <c r="F78" s="162" t="n">
        <v>4542.15686070379</v>
      </c>
      <c r="G78" s="162" t="n">
        <v>667.059667726481</v>
      </c>
      <c r="H78" s="162" t="n">
        <v>2872.14948787641</v>
      </c>
      <c r="I78" s="163" t="n">
        <v>1574.23289512588</v>
      </c>
      <c r="J78" s="163" t="n">
        <v>3308.35985907365</v>
      </c>
      <c r="K78" s="155" t="n">
        <v>21993.3018334562</v>
      </c>
      <c r="L78" s="164" t="n">
        <f aca="false">SUM(C78:K78)</f>
        <v>50773.2213408099</v>
      </c>
      <c r="M78" s="165" t="n">
        <f aca="false">(L78-L74)/L74</f>
        <v>-0.05412315031974</v>
      </c>
    </row>
    <row r="79" customFormat="false" ht="12.75" hidden="false" customHeight="false" outlineLevel="0" collapsed="false">
      <c r="B79" s="161" t="s">
        <v>200</v>
      </c>
      <c r="C79" s="162" t="n">
        <v>7526.98402534702</v>
      </c>
      <c r="D79" s="162" t="n">
        <v>4237.60319076088</v>
      </c>
      <c r="E79" s="162" t="n">
        <v>3935.48778986419</v>
      </c>
      <c r="F79" s="162" t="n">
        <v>4472.35627752647</v>
      </c>
      <c r="G79" s="162" t="n">
        <v>556.752855688002</v>
      </c>
      <c r="H79" s="162" t="n">
        <v>3005.90300880421</v>
      </c>
      <c r="I79" s="163" t="n">
        <v>1398.21782341518</v>
      </c>
      <c r="J79" s="163" t="n">
        <v>3551.53101361917</v>
      </c>
      <c r="K79" s="155" t="n">
        <v>21771.3271489052</v>
      </c>
      <c r="L79" s="164" t="n">
        <f aca="false">SUM(C79:K79)</f>
        <v>50456.1631339303</v>
      </c>
      <c r="M79" s="165" t="n">
        <f aca="false">(L79-L75)/L75</f>
        <v>-0.0444211233082845</v>
      </c>
    </row>
    <row r="80" customFormat="false" ht="12.75" hidden="false" customHeight="false" outlineLevel="0" collapsed="false">
      <c r="B80" s="161" t="s">
        <v>201</v>
      </c>
      <c r="C80" s="162" t="n">
        <v>7338.85346722633</v>
      </c>
      <c r="D80" s="162" t="n">
        <v>4268.85170464885</v>
      </c>
      <c r="E80" s="162" t="n">
        <v>3960.85232007629</v>
      </c>
      <c r="F80" s="162" t="n">
        <v>4572.55998011894</v>
      </c>
      <c r="G80" s="162" t="n">
        <v>737.102553319571</v>
      </c>
      <c r="H80" s="162" t="n">
        <v>2918.23694867579</v>
      </c>
      <c r="I80" s="163" t="n">
        <v>1588.70582036123</v>
      </c>
      <c r="J80" s="163" t="n">
        <v>3455.19306534078</v>
      </c>
      <c r="K80" s="155" t="n">
        <v>22371.9016798786</v>
      </c>
      <c r="L80" s="164" t="n">
        <f aca="false">SUM(C80:K80)</f>
        <v>51212.2575396464</v>
      </c>
      <c r="M80" s="165" t="n">
        <f aca="false">(L80-L76)/L76</f>
        <v>-0.0268394075903678</v>
      </c>
    </row>
    <row r="81" customFormat="false" ht="12.75" hidden="false" customHeight="false" outlineLevel="0" collapsed="false">
      <c r="B81" s="161" t="s">
        <v>202</v>
      </c>
      <c r="C81" s="162" t="n">
        <v>6873.75674396253</v>
      </c>
      <c r="D81" s="162" t="n">
        <v>4527.11753600685</v>
      </c>
      <c r="E81" s="162" t="n">
        <v>3807.93156575569</v>
      </c>
      <c r="F81" s="162" t="n">
        <v>4541.59029499937</v>
      </c>
      <c r="G81" s="162" t="n">
        <v>656.953860578319</v>
      </c>
      <c r="H81" s="162" t="n">
        <v>2867.70905256057</v>
      </c>
      <c r="I81" s="163" t="n">
        <v>1764.6363574112</v>
      </c>
      <c r="J81" s="163" t="n">
        <v>3518.59635030718</v>
      </c>
      <c r="K81" s="155" t="n">
        <v>21878.0721675969</v>
      </c>
      <c r="L81" s="164" t="n">
        <f aca="false">SUM(C81:K81)</f>
        <v>50436.3639291786</v>
      </c>
      <c r="M81" s="165" t="n">
        <f aca="false">(L81-L77)/L77</f>
        <v>-0.0106904142097745</v>
      </c>
    </row>
    <row r="82" customFormat="false" ht="12.75" hidden="false" customHeight="false" outlineLevel="0" collapsed="false">
      <c r="B82" s="161" t="s">
        <v>203</v>
      </c>
      <c r="C82" s="169" t="n">
        <v>6234.53856134527</v>
      </c>
      <c r="D82" s="169" t="n">
        <v>3977.53060837522</v>
      </c>
      <c r="E82" s="169" t="n">
        <v>3579.48281762427</v>
      </c>
      <c r="F82" s="169" t="n">
        <v>4535.81830072616</v>
      </c>
      <c r="G82" s="169" t="n">
        <v>581.828711758189</v>
      </c>
      <c r="H82" s="169" t="n">
        <v>3377.73122942635</v>
      </c>
      <c r="I82" s="166" t="n">
        <v>1524.51844423693</v>
      </c>
      <c r="J82" s="166" t="n">
        <v>3246.31299222113</v>
      </c>
      <c r="K82" s="167" t="n">
        <v>21026.7335404403</v>
      </c>
      <c r="L82" s="170" t="n">
        <f aca="false">SUM(C82:K82)</f>
        <v>48084.4952061538</v>
      </c>
      <c r="M82" s="171" t="n">
        <f aca="false">(L82-L78)/L78</f>
        <v>-0.0529555947732441</v>
      </c>
    </row>
    <row r="83" customFormat="false" ht="12.75" hidden="false" customHeight="false" outlineLevel="0" collapsed="false">
      <c r="B83" s="161" t="s">
        <v>204</v>
      </c>
      <c r="C83" s="169" t="n">
        <v>6653.99378229543</v>
      </c>
      <c r="D83" s="169" t="n">
        <v>4172.3919916662</v>
      </c>
      <c r="E83" s="169" t="n">
        <v>3843.77148929245</v>
      </c>
      <c r="F83" s="169" t="n">
        <v>4521.10324281715</v>
      </c>
      <c r="G83" s="169" t="n">
        <v>556.23071361755</v>
      </c>
      <c r="H83" s="169" t="n">
        <v>3339.70419366709</v>
      </c>
      <c r="I83" s="166" t="n">
        <v>1567.74570458742</v>
      </c>
      <c r="J83" s="166" t="n">
        <v>3359.18340200782</v>
      </c>
      <c r="K83" s="167" t="n">
        <v>21593.2216514581</v>
      </c>
      <c r="L83" s="170" t="n">
        <f aca="false">SUM(C83:K83)</f>
        <v>49607.3461714092</v>
      </c>
      <c r="M83" s="171" t="n">
        <f aca="false">(L83-L79)/L79</f>
        <v>-0.0168228598807243</v>
      </c>
    </row>
    <row r="84" customFormat="false" ht="12.75" hidden="false" customHeight="false" outlineLevel="0" collapsed="false">
      <c r="B84" s="161" t="s">
        <v>205</v>
      </c>
      <c r="C84" s="169" t="n">
        <v>6615.9983783572</v>
      </c>
      <c r="D84" s="169" t="n">
        <v>3998.78717410973</v>
      </c>
      <c r="E84" s="169" t="n">
        <v>3620.73844832981</v>
      </c>
      <c r="F84" s="169" t="n">
        <v>4630.8209917733</v>
      </c>
      <c r="G84" s="169" t="n">
        <v>806.08012362921</v>
      </c>
      <c r="H84" s="169" t="n">
        <v>3329.3817134687</v>
      </c>
      <c r="I84" s="166" t="n">
        <v>1666.8731234013</v>
      </c>
      <c r="J84" s="166" t="n">
        <v>3254.58849145426</v>
      </c>
      <c r="K84" s="167" t="n">
        <v>21513.924227268</v>
      </c>
      <c r="L84" s="170" t="n">
        <f aca="false">SUM(C84:K84)</f>
        <v>49437.1926717915</v>
      </c>
      <c r="M84" s="171" t="n">
        <f aca="false">(L84-L80)/L80</f>
        <v>-0.0346609376960328</v>
      </c>
    </row>
    <row r="85" customFormat="false" ht="12.75" hidden="false" customHeight="false" outlineLevel="0" collapsed="false">
      <c r="B85" s="161" t="s">
        <v>206</v>
      </c>
      <c r="C85" s="169" t="n">
        <v>6447.24188317751</v>
      </c>
      <c r="D85" s="169" t="n">
        <v>4355.43257605639</v>
      </c>
      <c r="E85" s="169" t="n">
        <v>3306.98995533876</v>
      </c>
      <c r="F85" s="169" t="n">
        <v>4573.63311280516</v>
      </c>
      <c r="G85" s="169" t="n">
        <v>672.139811247729</v>
      </c>
      <c r="H85" s="169" t="n">
        <v>3344.66660581362</v>
      </c>
      <c r="I85" s="166" t="n">
        <v>1751.23277142694</v>
      </c>
      <c r="J85" s="166" t="n">
        <v>3110.04130125299</v>
      </c>
      <c r="K85" s="167" t="n">
        <v>21875.696779014</v>
      </c>
      <c r="L85" s="170" t="n">
        <f aca="false">SUM(C85:K85)</f>
        <v>49437.0747961331</v>
      </c>
      <c r="M85" s="171" t="n">
        <f aca="false">(L85-L81)/L81</f>
        <v>-0.0198128702229336</v>
      </c>
    </row>
    <row r="86" customFormat="false" ht="12.75" hidden="false" customHeight="false" outlineLevel="0" collapsed="false">
      <c r="B86" s="161" t="s">
        <v>207</v>
      </c>
      <c r="C86" s="162" t="n">
        <v>5959.87210806512</v>
      </c>
      <c r="D86" s="162" t="n">
        <v>4278.25527345172</v>
      </c>
      <c r="E86" s="162" t="n">
        <v>3247.24966856325</v>
      </c>
      <c r="F86" s="162" t="n">
        <v>4774.93717331054</v>
      </c>
      <c r="G86" s="162" t="n">
        <v>561.495322115206</v>
      </c>
      <c r="H86" s="162" t="n">
        <v>3527.44314299138</v>
      </c>
      <c r="I86" s="163" t="n">
        <v>1700.13133224316</v>
      </c>
      <c r="J86" s="163" t="n">
        <v>3286.10365779829</v>
      </c>
      <c r="K86" s="155" t="n">
        <v>21051.1918839263</v>
      </c>
      <c r="L86" s="164" t="n">
        <f aca="false">SUM(C86:K86)</f>
        <v>48386.679562465</v>
      </c>
      <c r="M86" s="165" t="n">
        <f aca="false">(L86-L82)/L82</f>
        <v>0.00628444480940659</v>
      </c>
    </row>
    <row r="87" customFormat="false" ht="12.75" hidden="false" customHeight="false" outlineLevel="0" collapsed="false">
      <c r="B87" s="161" t="s">
        <v>208</v>
      </c>
      <c r="C87" s="162" t="n">
        <v>5984.58824738501</v>
      </c>
      <c r="D87" s="162" t="n">
        <v>4091.75411472109</v>
      </c>
      <c r="E87" s="162" t="n">
        <v>3040.52130379984</v>
      </c>
      <c r="F87" s="162" t="n">
        <v>4763.83203734904</v>
      </c>
      <c r="G87" s="162" t="n">
        <v>661.040023197848</v>
      </c>
      <c r="H87" s="162" t="n">
        <v>3644.48539252015</v>
      </c>
      <c r="I87" s="163" t="n">
        <v>1992.05603460911</v>
      </c>
      <c r="J87" s="163" t="n">
        <v>3710.62721607958</v>
      </c>
      <c r="K87" s="155" t="n">
        <v>21643.125557825</v>
      </c>
      <c r="L87" s="164" t="n">
        <f aca="false">SUM(C87:K87)</f>
        <v>49532.0299274866</v>
      </c>
      <c r="M87" s="165" t="n">
        <f aca="false">(L87-L83)/L83</f>
        <v>-0.00151824779463843</v>
      </c>
    </row>
    <row r="88" customFormat="false" ht="12.75" hidden="false" customHeight="false" outlineLevel="0" collapsed="false">
      <c r="B88" s="161" t="s">
        <v>209</v>
      </c>
      <c r="C88" s="162" t="n">
        <v>6174.82258223917</v>
      </c>
      <c r="D88" s="162" t="n">
        <v>4113.22848928225</v>
      </c>
      <c r="E88" s="162" t="n">
        <v>3397.61219534276</v>
      </c>
      <c r="F88" s="162" t="n">
        <v>4886.5508271545</v>
      </c>
      <c r="G88" s="162" t="n">
        <v>667.992032021462</v>
      </c>
      <c r="H88" s="162" t="n">
        <v>3750.65335780828</v>
      </c>
      <c r="I88" s="163" t="n">
        <v>1587.93178363713</v>
      </c>
      <c r="J88" s="163" t="n">
        <v>3275.15921236769</v>
      </c>
      <c r="K88" s="155" t="n">
        <v>21360.2333094262</v>
      </c>
      <c r="L88" s="164" t="n">
        <f aca="false">SUM(C88:K88)</f>
        <v>49214.1837892794</v>
      </c>
      <c r="M88" s="165" t="n">
        <f aca="false">(L88-L84)/L84</f>
        <v>-0.00451095360516588</v>
      </c>
    </row>
    <row r="89" customFormat="false" ht="12.75" hidden="false" customHeight="false" outlineLevel="0" collapsed="false">
      <c r="B89" s="161" t="s">
        <v>210</v>
      </c>
      <c r="C89" s="162" t="n">
        <v>6248.66842960639</v>
      </c>
      <c r="D89" s="162" t="n">
        <v>4516.55766779165</v>
      </c>
      <c r="E89" s="162" t="n">
        <v>3441.1488002252</v>
      </c>
      <c r="F89" s="162" t="n">
        <v>4845.90213619056</v>
      </c>
      <c r="G89" s="162" t="n">
        <v>728.89157809082</v>
      </c>
      <c r="H89" s="162" t="n">
        <v>3898.42843506256</v>
      </c>
      <c r="I89" s="163" t="n">
        <v>1881.75981315349</v>
      </c>
      <c r="J89" s="163" t="n">
        <v>3339.77458058537</v>
      </c>
      <c r="K89" s="155" t="n">
        <v>21348.2124742652</v>
      </c>
      <c r="L89" s="164" t="n">
        <f aca="false">SUM(C89:K89)</f>
        <v>50249.3439149713</v>
      </c>
      <c r="M89" s="165" t="n">
        <f aca="false">(L89-L85)/L85</f>
        <v>0.0164303636933977</v>
      </c>
    </row>
    <row r="90" customFormat="false" ht="12.75" hidden="false" customHeight="false" outlineLevel="0" collapsed="false">
      <c r="B90" s="161" t="s">
        <v>211</v>
      </c>
      <c r="C90" s="169" t="n">
        <v>5520.1770368584</v>
      </c>
      <c r="D90" s="169" t="n">
        <v>4165.16449919941</v>
      </c>
      <c r="E90" s="169" t="n">
        <v>2945.747522654</v>
      </c>
      <c r="F90" s="169" t="n">
        <v>4387.62407352236</v>
      </c>
      <c r="G90" s="169" t="n">
        <v>610.035128728606</v>
      </c>
      <c r="H90" s="169" t="n">
        <v>3630.01860207999</v>
      </c>
      <c r="I90" s="166" t="n">
        <v>1798.31072363624</v>
      </c>
      <c r="J90" s="166" t="n">
        <v>3248.81112612437</v>
      </c>
      <c r="K90" s="167" t="n">
        <v>20352.6418756994</v>
      </c>
      <c r="L90" s="170" t="n">
        <f aca="false">SUM(C90:K90)</f>
        <v>46658.5305885027</v>
      </c>
      <c r="M90" s="171" t="n">
        <f aca="false">(L90-L86)/L86</f>
        <v>-0.035715386746704</v>
      </c>
    </row>
    <row r="91" customFormat="false" ht="12.75" hidden="false" customHeight="true" outlineLevel="0" collapsed="false">
      <c r="B91" s="161" t="s">
        <v>212</v>
      </c>
      <c r="C91" s="169" t="n">
        <v>5844.63623876562</v>
      </c>
      <c r="D91" s="169" t="n">
        <v>4196.43757058782</v>
      </c>
      <c r="E91" s="169" t="n">
        <v>3009.39340103881</v>
      </c>
      <c r="F91" s="169" t="n">
        <v>4516.49186232914</v>
      </c>
      <c r="G91" s="169" t="n">
        <v>690.40802449193</v>
      </c>
      <c r="H91" s="169" t="n">
        <v>3383.9071907463</v>
      </c>
      <c r="I91" s="166" t="n">
        <v>1630.23092837128</v>
      </c>
      <c r="J91" s="166" t="n">
        <v>3423.76606661807</v>
      </c>
      <c r="K91" s="167" t="n">
        <v>21656.2612153941</v>
      </c>
      <c r="L91" s="170" t="n">
        <f aca="false">SUM(C91:K91)</f>
        <v>48351.5324983431</v>
      </c>
      <c r="M91" s="171" t="n">
        <f aca="false">(L91-L87)/L87</f>
        <v>-0.0238330113034283</v>
      </c>
    </row>
    <row r="92" customFormat="false" ht="12.75" hidden="false" customHeight="false" outlineLevel="0" collapsed="false">
      <c r="B92" s="161" t="s">
        <v>213</v>
      </c>
      <c r="C92" s="169" t="n">
        <v>5621.77153780896</v>
      </c>
      <c r="D92" s="169" t="n">
        <v>4421.55935400725</v>
      </c>
      <c r="E92" s="169" t="n">
        <v>3287.60135263295</v>
      </c>
      <c r="F92" s="169" t="n">
        <v>4394.4561584768</v>
      </c>
      <c r="G92" s="169" t="n">
        <v>709.906918328659</v>
      </c>
      <c r="H92" s="169" t="n">
        <v>3767.59585246411</v>
      </c>
      <c r="I92" s="166" t="n">
        <v>1726.88204277695</v>
      </c>
      <c r="J92" s="166" t="n">
        <v>3430.42179477446</v>
      </c>
      <c r="K92" s="167" t="n">
        <v>20592.9731154113</v>
      </c>
      <c r="L92" s="170" t="n">
        <f aca="false">SUM(C92:K92)</f>
        <v>47953.1681266814</v>
      </c>
      <c r="M92" s="171" t="n">
        <f aca="false">(L92-L88)/L88</f>
        <v>-0.0256230128289303</v>
      </c>
    </row>
    <row r="93" customFormat="false" ht="12.75" hidden="false" customHeight="false" outlineLevel="0" collapsed="false">
      <c r="B93" s="161" t="s">
        <v>214</v>
      </c>
      <c r="C93" s="169" t="n">
        <v>6231.84489703411</v>
      </c>
      <c r="D93" s="169" t="n">
        <v>4297.04996757137</v>
      </c>
      <c r="E93" s="169" t="n">
        <v>3538.11323436688</v>
      </c>
      <c r="F93" s="169" t="n">
        <v>4578.4265059356</v>
      </c>
      <c r="G93" s="169" t="n">
        <v>662.115336540727</v>
      </c>
      <c r="H93" s="169" t="n">
        <v>3794.47654707381</v>
      </c>
      <c r="I93" s="166" t="n">
        <v>1995.72045601201</v>
      </c>
      <c r="J93" s="166" t="n">
        <v>3307.60154755164</v>
      </c>
      <c r="K93" s="167" t="n">
        <v>21227.5369214659</v>
      </c>
      <c r="L93" s="170" t="n">
        <f aca="false">SUM(C93:K93)</f>
        <v>49632.8854135521</v>
      </c>
      <c r="M93" s="171" t="n">
        <f aca="false">(L93-L89)/L89</f>
        <v>-0.0122679910500391</v>
      </c>
    </row>
    <row r="95" customFormat="false" ht="12.75" hidden="false" customHeight="false" outlineLevel="0" collapsed="false">
      <c r="A95" s="174" t="s">
        <v>156</v>
      </c>
    </row>
    <row r="96" customFormat="false" ht="12.75" hidden="false" customHeight="false" outlineLevel="0" collapsed="false">
      <c r="A96" s="174"/>
      <c r="B96" s="161" t="s">
        <v>215</v>
      </c>
      <c r="C96" s="162" t="n">
        <v>6227.67697334333</v>
      </c>
      <c r="D96" s="162" t="n">
        <v>4337.0787595483</v>
      </c>
      <c r="E96" s="162" t="n">
        <v>3792.54310092131</v>
      </c>
      <c r="F96" s="162" t="n">
        <v>4657.82744817924</v>
      </c>
      <c r="G96" s="162" t="n">
        <v>639.322501104576</v>
      </c>
      <c r="H96" s="162" t="n">
        <v>3567.6331444312</v>
      </c>
      <c r="I96" s="163" t="n">
        <v>2151.72248354077</v>
      </c>
      <c r="J96" s="163" t="n">
        <v>3869.21676583971</v>
      </c>
      <c r="K96" s="155" t="n">
        <v>22302.8010195895</v>
      </c>
      <c r="L96" s="164" t="n">
        <f aca="false">SUM(C96:K96)</f>
        <v>51545.822196498</v>
      </c>
      <c r="M96" s="165" t="n">
        <f aca="false">(L96-L90)/L90</f>
        <v>0.10474593919594</v>
      </c>
    </row>
    <row r="97" customFormat="false" ht="12.75" hidden="false" customHeight="false" outlineLevel="0" collapsed="false">
      <c r="A97" s="174"/>
      <c r="B97" s="161" t="s">
        <v>216</v>
      </c>
      <c r="C97" s="162" t="n">
        <v>6322.55505272548</v>
      </c>
      <c r="D97" s="162" t="n">
        <v>4754.70486734729</v>
      </c>
      <c r="E97" s="162" t="n">
        <v>3668.53487415115</v>
      </c>
      <c r="F97" s="162" t="n">
        <v>4660.75117357941</v>
      </c>
      <c r="G97" s="162" t="n">
        <v>746.132334156535</v>
      </c>
      <c r="H97" s="162" t="n">
        <v>3884.07597614752</v>
      </c>
      <c r="I97" s="163" t="n">
        <v>1662.73301061723</v>
      </c>
      <c r="J97" s="163" t="n">
        <v>3859.61395227239</v>
      </c>
      <c r="K97" s="155" t="n">
        <v>21922.9382708327</v>
      </c>
      <c r="L97" s="164" t="n">
        <f aca="false">SUM(C97:K97)</f>
        <v>51482.0395118298</v>
      </c>
      <c r="M97" s="165" t="n">
        <f aca="false">(L97-L91)/L91</f>
        <v>0.0647447320019055</v>
      </c>
    </row>
    <row r="98" customFormat="false" ht="12.75" hidden="false" customHeight="false" outlineLevel="0" collapsed="false">
      <c r="A98" s="174"/>
      <c r="B98" s="161" t="s">
        <v>217</v>
      </c>
      <c r="C98" s="162" t="n">
        <v>6597.8089419981</v>
      </c>
      <c r="D98" s="162" t="n">
        <v>4615.09414277539</v>
      </c>
      <c r="E98" s="162" t="n">
        <v>3979.49874687074</v>
      </c>
      <c r="F98" s="162" t="n">
        <v>4689.32188687324</v>
      </c>
      <c r="G98" s="162" t="n">
        <v>814.219391246347</v>
      </c>
      <c r="H98" s="162" t="n">
        <v>4277.42487723762</v>
      </c>
      <c r="I98" s="163" t="n">
        <v>1930.92458911857</v>
      </c>
      <c r="J98" s="163" t="n">
        <v>3575.69404387518</v>
      </c>
      <c r="K98" s="155" t="n">
        <v>21401.0409172654</v>
      </c>
      <c r="L98" s="164" t="n">
        <f aca="false">SUM(C98:K98)</f>
        <v>51881.0275372606</v>
      </c>
      <c r="M98" s="165" t="n">
        <f aca="false">(L98-L92)/L92</f>
        <v>0.0819103213410784</v>
      </c>
    </row>
    <row r="99" customFormat="false" ht="12.75" hidden="false" customHeight="false" outlineLevel="0" collapsed="false">
      <c r="A99" s="174"/>
      <c r="B99" s="161" t="s">
        <v>218</v>
      </c>
      <c r="C99" s="162" t="n">
        <v>6832.7317949649</v>
      </c>
      <c r="D99" s="162" t="n">
        <v>4187.03142530343</v>
      </c>
      <c r="E99" s="162" t="n">
        <v>4088.52580154108</v>
      </c>
      <c r="F99" s="162" t="n">
        <v>5110.06561807252</v>
      </c>
      <c r="G99" s="162" t="n">
        <v>787.187832767576</v>
      </c>
      <c r="H99" s="162" t="n">
        <v>3981.77890821361</v>
      </c>
      <c r="I99" s="163" t="n">
        <v>1649.07502035592</v>
      </c>
      <c r="J99" s="163" t="n">
        <v>4180.6494593514</v>
      </c>
      <c r="K99" s="155" t="n">
        <v>23632.005411655</v>
      </c>
      <c r="L99" s="164" t="n">
        <f aca="false">SUM(C99:K99)</f>
        <v>54449.0512722254</v>
      </c>
      <c r="M99" s="165" t="n">
        <f aca="false">(L99-L93)/L93</f>
        <v>0.0970357821944862</v>
      </c>
    </row>
    <row r="100" customFormat="false" ht="12.75" hidden="false" customHeight="false" outlineLevel="0" collapsed="false">
      <c r="A100" s="174"/>
      <c r="B100" s="161" t="s">
        <v>219</v>
      </c>
      <c r="C100" s="169" t="n">
        <v>6066.80984327173</v>
      </c>
      <c r="D100" s="169" t="n">
        <v>3995.19048357854</v>
      </c>
      <c r="E100" s="169" t="n">
        <v>3930.95427824149</v>
      </c>
      <c r="F100" s="169" t="n">
        <v>5117.77455712844</v>
      </c>
      <c r="G100" s="169" t="n">
        <v>862.231473503975</v>
      </c>
      <c r="H100" s="169" t="n">
        <v>3853.66012474526</v>
      </c>
      <c r="I100" s="166" t="n">
        <v>2280.71212736613</v>
      </c>
      <c r="J100" s="166" t="n">
        <v>3748.22093753249</v>
      </c>
      <c r="K100" s="167" t="n">
        <v>23345.1101805185</v>
      </c>
      <c r="L100" s="170" t="n">
        <f aca="false">SUM(C100:K100)</f>
        <v>53200.6640058865</v>
      </c>
      <c r="M100" s="171" t="n">
        <f aca="false">(L100-L96)/L96</f>
        <v>0.0321042858348475</v>
      </c>
    </row>
    <row r="101" customFormat="false" ht="12.75" hidden="false" customHeight="false" outlineLevel="0" collapsed="false">
      <c r="A101" s="174"/>
      <c r="B101" s="161" t="s">
        <v>220</v>
      </c>
      <c r="C101" s="169" t="n">
        <v>6624.51639925989</v>
      </c>
      <c r="D101" s="169" t="n">
        <v>4376.39403214046</v>
      </c>
      <c r="E101" s="169" t="n">
        <v>4070.70914693189</v>
      </c>
      <c r="F101" s="169" t="n">
        <v>4645.74800003659</v>
      </c>
      <c r="G101" s="169" t="n">
        <v>834.570659826736</v>
      </c>
      <c r="H101" s="169" t="n">
        <v>3686.05352702372</v>
      </c>
      <c r="I101" s="166" t="n">
        <v>2005.60340551538</v>
      </c>
      <c r="J101" s="166" t="n">
        <v>3580.01787479717</v>
      </c>
      <c r="K101" s="167" t="n">
        <v>23778.1305067223</v>
      </c>
      <c r="L101" s="170" t="n">
        <f aca="false">SUM(C101:K101)</f>
        <v>53601.7435522541</v>
      </c>
      <c r="M101" s="171" t="n">
        <f aca="false">(L101-L97)/L97</f>
        <v>0.0411736609606787</v>
      </c>
    </row>
    <row r="102" customFormat="false" ht="12.75" hidden="false" customHeight="false" outlineLevel="0" collapsed="false">
      <c r="A102" s="174"/>
      <c r="B102" s="161" t="s">
        <v>221</v>
      </c>
      <c r="C102" s="169" t="n">
        <v>6569.58618622949</v>
      </c>
      <c r="D102" s="169" t="n">
        <v>4447.18357648847</v>
      </c>
      <c r="E102" s="169" t="n">
        <v>4227.42423870651</v>
      </c>
      <c r="F102" s="169" t="n">
        <v>4938.00881810843</v>
      </c>
      <c r="G102" s="169" t="n">
        <v>714.494270040615</v>
      </c>
      <c r="H102" s="169" t="n">
        <v>4704.83860847452</v>
      </c>
      <c r="I102" s="166" t="n">
        <v>2516.56975561445</v>
      </c>
      <c r="J102" s="166" t="n">
        <v>4106.97488304582</v>
      </c>
      <c r="K102" s="167" t="n">
        <v>23280.836968436</v>
      </c>
      <c r="L102" s="170" t="n">
        <f aca="false">SUM(C102:K102)</f>
        <v>55505.9173051443</v>
      </c>
      <c r="M102" s="171" t="n">
        <f aca="false">(L102-L98)/L98</f>
        <v>0.0698692747609957</v>
      </c>
    </row>
    <row r="103" customFormat="false" ht="12.75" hidden="false" customHeight="false" outlineLevel="0" collapsed="false">
      <c r="A103" s="174"/>
      <c r="B103" s="161" t="s">
        <v>222</v>
      </c>
      <c r="C103" s="169" t="n">
        <v>6684.3893073629</v>
      </c>
      <c r="D103" s="169" t="n">
        <v>4494.20927230098</v>
      </c>
      <c r="E103" s="169" t="n">
        <v>4163.10646502858</v>
      </c>
      <c r="F103" s="169" t="n">
        <v>4995.30210626253</v>
      </c>
      <c r="G103" s="169" t="n">
        <v>724.523084857928</v>
      </c>
      <c r="H103" s="169" t="n">
        <v>4406.40716091357</v>
      </c>
      <c r="I103" s="166" t="n">
        <v>1522.25180544929</v>
      </c>
      <c r="J103" s="166" t="n">
        <v>3778.82235232845</v>
      </c>
      <c r="K103" s="167" t="n">
        <v>24290.1225296278</v>
      </c>
      <c r="L103" s="170" t="n">
        <f aca="false">SUM(C103:K103)</f>
        <v>55059.134084132</v>
      </c>
      <c r="M103" s="171" t="n">
        <f aca="false">(L103-L99)/L99</f>
        <v>0.0112046545835371</v>
      </c>
    </row>
    <row r="104" customFormat="false" ht="12.75" hidden="false" customHeight="false" outlineLevel="0" collapsed="false">
      <c r="A104" s="174"/>
      <c r="B104" s="161" t="s">
        <v>223</v>
      </c>
      <c r="C104" s="175" t="n">
        <v>6795.61330772501</v>
      </c>
      <c r="D104" s="175" t="n">
        <v>4640.50628005081</v>
      </c>
      <c r="E104" s="175" t="n">
        <v>3936.93568194835</v>
      </c>
      <c r="F104" s="175" t="n">
        <v>5028.57997533253</v>
      </c>
      <c r="G104" s="175" t="n">
        <v>748.188210736478</v>
      </c>
      <c r="H104" s="175" t="n">
        <v>4243.529026046</v>
      </c>
      <c r="I104" s="176" t="n">
        <v>1970.46019036582</v>
      </c>
      <c r="J104" s="176" t="n">
        <v>4602.70299968295</v>
      </c>
      <c r="K104" s="177" t="n">
        <v>22352.4311782745</v>
      </c>
      <c r="L104" s="178" t="n">
        <f aca="false">SUM(C104:K104)</f>
        <v>54318.9468501624</v>
      </c>
      <c r="M104" s="165" t="n">
        <f aca="false">(L104-L100)/L100</f>
        <v>0.0210200918573525</v>
      </c>
    </row>
  </sheetData>
  <mergeCells count="8">
    <mergeCell ref="L1:M2"/>
    <mergeCell ref="X1:Y2"/>
    <mergeCell ref="AG1:AH1"/>
    <mergeCell ref="AK1:AL2"/>
    <mergeCell ref="AS1:AT1"/>
    <mergeCell ref="AW1:AX2"/>
    <mergeCell ref="O29:O30"/>
    <mergeCell ref="A95:A104"/>
  </mergeCells>
  <hyperlinks>
    <hyperlink ref="L1" location="Indice!A1" display="Índice"/>
    <hyperlink ref="X1" location="Indice!A1" display="Índice"/>
    <hyperlink ref="AK1" location="Indice!A1" display="Índice"/>
    <hyperlink ref="AW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D104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3" activeCellId="0" sqref="B3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3.55"/>
    <col collapsed="false" customWidth="true" hidden="false" outlineLevel="0" max="14" min="3" style="0" width="11.04"/>
    <col collapsed="false" customWidth="false" hidden="false" outlineLevel="0" max="15" min="15" style="0" width="11.55"/>
    <col collapsed="false" customWidth="true" hidden="false" outlineLevel="0" max="20" min="16" style="0" width="11.04"/>
    <col collapsed="false" customWidth="true" hidden="false" outlineLevel="0" max="21" min="21" style="0" width="13.83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2" t="s">
        <v>112</v>
      </c>
      <c r="D1" s="11"/>
      <c r="E1" s="11"/>
      <c r="F1" s="11"/>
      <c r="G1" s="11"/>
      <c r="L1" s="133" t="s">
        <v>0</v>
      </c>
      <c r="M1" s="133"/>
      <c r="P1" s="132" t="s">
        <v>112</v>
      </c>
      <c r="Y1" s="133" t="s">
        <v>0</v>
      </c>
      <c r="Z1" s="133"/>
      <c r="AB1" s="132" t="s">
        <v>5</v>
      </c>
      <c r="AG1" s="134" t="s">
        <v>113</v>
      </c>
      <c r="AH1" s="134"/>
      <c r="AI1" s="135"/>
      <c r="AK1" s="133" t="s">
        <v>0</v>
      </c>
      <c r="AL1" s="133"/>
      <c r="AN1" s="132" t="s">
        <v>5</v>
      </c>
      <c r="AS1" s="134" t="s">
        <v>113</v>
      </c>
      <c r="AT1" s="134"/>
      <c r="AU1" s="135"/>
      <c r="AW1" s="133" t="s">
        <v>0</v>
      </c>
      <c r="AX1" s="133"/>
    </row>
    <row r="2" customFormat="false" ht="15.75" hidden="false" customHeight="true" outlineLevel="0" collapsed="false">
      <c r="B2" s="11" t="s">
        <v>224</v>
      </c>
      <c r="L2" s="133"/>
      <c r="M2" s="133"/>
      <c r="P2" s="11" t="s">
        <v>225</v>
      </c>
      <c r="Y2" s="133"/>
      <c r="Z2" s="133"/>
      <c r="AB2" s="22" t="s">
        <v>226</v>
      </c>
      <c r="AK2" s="133"/>
      <c r="AL2" s="133"/>
      <c r="AN2" s="22" t="s">
        <v>227</v>
      </c>
      <c r="AW2" s="133"/>
      <c r="AX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P3" s="22" t="str">
        <f aca="false">EXPT_VL!$P$3</f>
        <v>Periodo:1995:1-2019:1</v>
      </c>
      <c r="AB3" s="22" t="str">
        <f aca="false">EXPT_VL!AB3</f>
        <v>Periodo:1995-2015</v>
      </c>
      <c r="AN3" s="22" t="str">
        <f aca="false">EXPT_VL!AB3</f>
        <v>Periodo:1995-2015</v>
      </c>
    </row>
    <row r="4" customFormat="false" ht="13.5" hidden="false" customHeight="false" outlineLevel="0" collapsed="false">
      <c r="B4" s="22" t="s">
        <v>119</v>
      </c>
      <c r="P4" s="22" t="s">
        <v>228</v>
      </c>
      <c r="AB4" s="22" t="s">
        <v>121</v>
      </c>
      <c r="AN4" s="22" t="s">
        <v>228</v>
      </c>
    </row>
    <row r="5" customFormat="false" ht="35.25" hidden="false" customHeight="false" outlineLevel="0" collapsed="false">
      <c r="B5" s="136" t="s">
        <v>122</v>
      </c>
      <c r="C5" s="137" t="s">
        <v>39</v>
      </c>
      <c r="D5" s="137" t="s">
        <v>65</v>
      </c>
      <c r="E5" s="137" t="s">
        <v>108</v>
      </c>
      <c r="F5" s="137" t="s">
        <v>68</v>
      </c>
      <c r="G5" s="137" t="s">
        <v>69</v>
      </c>
      <c r="H5" s="137" t="s">
        <v>71</v>
      </c>
      <c r="I5" s="138" t="s">
        <v>74</v>
      </c>
      <c r="J5" s="138" t="s">
        <v>75</v>
      </c>
      <c r="K5" s="139" t="s">
        <v>123</v>
      </c>
      <c r="L5" s="140" t="s">
        <v>229</v>
      </c>
      <c r="M5" s="141" t="s">
        <v>125</v>
      </c>
      <c r="P5" s="142" t="s">
        <v>126</v>
      </c>
      <c r="Q5" s="137" t="s">
        <v>39</v>
      </c>
      <c r="R5" s="137" t="s">
        <v>65</v>
      </c>
      <c r="S5" s="137" t="str">
        <f aca="false">E5</f>
        <v>Castilla La Mancha</v>
      </c>
      <c r="T5" s="137" t="s">
        <v>68</v>
      </c>
      <c r="U5" s="137" t="s">
        <v>69</v>
      </c>
      <c r="V5" s="137" t="s">
        <v>71</v>
      </c>
      <c r="W5" s="138" t="s">
        <v>74</v>
      </c>
      <c r="X5" s="137" t="s">
        <v>75</v>
      </c>
      <c r="Y5" s="143" t="s">
        <v>123</v>
      </c>
      <c r="Z5" s="144" t="s">
        <v>127</v>
      </c>
      <c r="AB5" s="145" t="s">
        <v>126</v>
      </c>
      <c r="AC5" s="146" t="s">
        <v>39</v>
      </c>
      <c r="AD5" s="146" t="s">
        <v>65</v>
      </c>
      <c r="AE5" s="146" t="s">
        <v>108</v>
      </c>
      <c r="AF5" s="146" t="s">
        <v>68</v>
      </c>
      <c r="AG5" s="146" t="s">
        <v>69</v>
      </c>
      <c r="AH5" s="146" t="s">
        <v>71</v>
      </c>
      <c r="AI5" s="146" t="s">
        <v>74</v>
      </c>
      <c r="AJ5" s="146" t="s">
        <v>75</v>
      </c>
      <c r="AK5" s="147" t="s">
        <v>123</v>
      </c>
      <c r="AL5" s="148" t="s">
        <v>127</v>
      </c>
      <c r="AN5" s="145" t="s">
        <v>126</v>
      </c>
      <c r="AO5" s="146" t="s">
        <v>39</v>
      </c>
      <c r="AP5" s="146" t="s">
        <v>65</v>
      </c>
      <c r="AQ5" s="146" t="s">
        <v>108</v>
      </c>
      <c r="AR5" s="146" t="s">
        <v>68</v>
      </c>
      <c r="AS5" s="146" t="s">
        <v>69</v>
      </c>
      <c r="AT5" s="146" t="s">
        <v>71</v>
      </c>
      <c r="AU5" s="146" t="s">
        <v>74</v>
      </c>
      <c r="AV5" s="146" t="s">
        <v>75</v>
      </c>
      <c r="AW5" s="147" t="s">
        <v>123</v>
      </c>
      <c r="AX5" s="148" t="s">
        <v>127</v>
      </c>
    </row>
    <row r="6" customFormat="false" ht="13.5" hidden="false" customHeight="false" outlineLevel="0" collapsed="false">
      <c r="B6" s="149" t="s">
        <v>128</v>
      </c>
      <c r="C6" s="150" t="n">
        <v>3378.41196867865</v>
      </c>
      <c r="D6" s="150" t="n">
        <v>2793.83263153594</v>
      </c>
      <c r="E6" s="150" t="n">
        <v>2024.58623345364</v>
      </c>
      <c r="F6" s="150" t="n">
        <v>3836.70503056577</v>
      </c>
      <c r="G6" s="150" t="n">
        <v>741.053900518271</v>
      </c>
      <c r="H6" s="150" t="n">
        <v>4786.1618613574</v>
      </c>
      <c r="I6" s="151" t="n">
        <v>1177.74919906186</v>
      </c>
      <c r="J6" s="151" t="n">
        <v>2512.49162806396</v>
      </c>
      <c r="K6" s="152" t="n">
        <v>12641.3871273268</v>
      </c>
      <c r="L6" s="153" t="n">
        <f aca="false">SUM(C6:K6)</f>
        <v>33892.3795805622</v>
      </c>
      <c r="M6" s="154"/>
      <c r="P6" s="149" t="n">
        <v>1995</v>
      </c>
      <c r="Q6" s="150" t="n">
        <f aca="false">SUM(C6:C9)</f>
        <v>13941.2410306662</v>
      </c>
      <c r="R6" s="150" t="n">
        <f aca="false">SUM(D6:D9)</f>
        <v>11356.2338295349</v>
      </c>
      <c r="S6" s="150" t="n">
        <f aca="false">SUM(E6:E9)</f>
        <v>8233.70480435215</v>
      </c>
      <c r="T6" s="150" t="n">
        <f aca="false">SUM(F6:F9)</f>
        <v>14873.9943551775</v>
      </c>
      <c r="U6" s="150" t="n">
        <f aca="false">SUM(G6:G9)</f>
        <v>2887.9635270093</v>
      </c>
      <c r="V6" s="150" t="n">
        <f aca="false">SUM(H6:H9)</f>
        <v>18828.2888551356</v>
      </c>
      <c r="W6" s="151" t="n">
        <f aca="false">SUM(I6:I9)</f>
        <v>4929.79697683832</v>
      </c>
      <c r="X6" s="151" t="n">
        <f aca="false">SUM(J6:J9)</f>
        <v>10183.3400642585</v>
      </c>
      <c r="Y6" s="155" t="n">
        <f aca="false">SUM(K6:K9)</f>
        <v>51666.6641001563</v>
      </c>
      <c r="Z6" s="156" t="n">
        <f aca="false">SUM(L6:L9)</f>
        <v>136901.227543129</v>
      </c>
      <c r="AB6" s="157" t="n">
        <v>1995</v>
      </c>
      <c r="AC6" s="158" t="n">
        <v>14512.0566005878</v>
      </c>
      <c r="AD6" s="158" t="n">
        <v>12618.9320884025</v>
      </c>
      <c r="AE6" s="158" t="n">
        <v>8356.92911336901</v>
      </c>
      <c r="AF6" s="158" t="n">
        <v>15303.9544813501</v>
      </c>
      <c r="AG6" s="158" t="n">
        <v>3008.37988343132</v>
      </c>
      <c r="AH6" s="158" t="n">
        <v>19490.4216176829</v>
      </c>
      <c r="AI6" s="158" t="n">
        <v>5373.04093039462</v>
      </c>
      <c r="AJ6" s="158" t="n">
        <v>10844.6716446712</v>
      </c>
      <c r="AK6" s="159" t="n">
        <f aca="false">AL6-SUM(AC6:AJ6)</f>
        <v>53505.6241791381</v>
      </c>
      <c r="AL6" s="160" t="n">
        <v>143014.010539028</v>
      </c>
      <c r="AN6" s="157" t="n">
        <v>1995</v>
      </c>
      <c r="AO6" s="158" t="n">
        <v>570.815569921596</v>
      </c>
      <c r="AP6" s="158" t="n">
        <v>1262.69825886767</v>
      </c>
      <c r="AQ6" s="158" t="n">
        <v>123.224309016871</v>
      </c>
      <c r="AR6" s="158" t="n">
        <v>429.960126172624</v>
      </c>
      <c r="AS6" s="158" t="n">
        <v>120.416356422027</v>
      </c>
      <c r="AT6" s="158" t="n">
        <v>662.132762547332</v>
      </c>
      <c r="AU6" s="158" t="n">
        <v>443.243953556314</v>
      </c>
      <c r="AV6" s="158" t="n">
        <v>661.331580412671</v>
      </c>
      <c r="AW6" s="159" t="n">
        <f aca="false">AX6-SUM(AO6:AV6)</f>
        <v>1838.96007898186</v>
      </c>
      <c r="AX6" s="160" t="n">
        <v>6112.78299589896</v>
      </c>
    </row>
    <row r="7" customFormat="false" ht="12.75" hidden="false" customHeight="false" outlineLevel="0" collapsed="false">
      <c r="B7" s="161" t="s">
        <v>129</v>
      </c>
      <c r="C7" s="162" t="n">
        <v>3528.31500183023</v>
      </c>
      <c r="D7" s="162" t="n">
        <v>2869.62079298478</v>
      </c>
      <c r="E7" s="162" t="n">
        <v>2040.5769230062</v>
      </c>
      <c r="F7" s="162" t="n">
        <v>3619.85598491611</v>
      </c>
      <c r="G7" s="162" t="n">
        <v>728.530842994754</v>
      </c>
      <c r="H7" s="162" t="n">
        <v>4840.10061472602</v>
      </c>
      <c r="I7" s="163" t="n">
        <v>1219.40848658127</v>
      </c>
      <c r="J7" s="163" t="n">
        <v>2503.4838969715</v>
      </c>
      <c r="K7" s="155" t="n">
        <v>13119.6261573299</v>
      </c>
      <c r="L7" s="164" t="n">
        <f aca="false">SUM(C7:K7)</f>
        <v>34469.5187013408</v>
      </c>
      <c r="M7" s="165"/>
      <c r="P7" s="161" t="n">
        <v>1996</v>
      </c>
      <c r="Q7" s="166" t="n">
        <f aca="false">SUM(C10:C13)</f>
        <v>13614.2991333951</v>
      </c>
      <c r="R7" s="166" t="n">
        <f aca="false">SUM(D10:D13)</f>
        <v>12480.2282573913</v>
      </c>
      <c r="S7" s="166" t="n">
        <f aca="false">SUM(E10:E13)</f>
        <v>7911.50656830903</v>
      </c>
      <c r="T7" s="166" t="n">
        <f aca="false">SUM(F10:F13)</f>
        <v>16425.297460285</v>
      </c>
      <c r="U7" s="166" t="n">
        <f aca="false">SUM(G10:G13)</f>
        <v>3295.54148817538</v>
      </c>
      <c r="V7" s="166" t="n">
        <f aca="false">SUM(H10:H13)</f>
        <v>16991.7329387116</v>
      </c>
      <c r="W7" s="166" t="n">
        <f aca="false">SUM(I10:I13)</f>
        <v>4918.28131351326</v>
      </c>
      <c r="X7" s="166" t="n">
        <f aca="false">SUM(J10:J13)</f>
        <v>11202.0379373535</v>
      </c>
      <c r="Y7" s="167" t="n">
        <f aca="false">SUM(K10:K13)</f>
        <v>58477.8237786468</v>
      </c>
      <c r="Z7" s="168" t="n">
        <f aca="false">SUM(L10:L13)</f>
        <v>145316.748875781</v>
      </c>
      <c r="AB7" s="157" t="n">
        <v>1996</v>
      </c>
      <c r="AC7" s="158" t="n">
        <v>14217.6909969867</v>
      </c>
      <c r="AD7" s="158" t="n">
        <v>13511.4223362732</v>
      </c>
      <c r="AE7" s="158" t="n">
        <v>8029.38665073907</v>
      </c>
      <c r="AF7" s="158" t="n">
        <v>16911.6442522674</v>
      </c>
      <c r="AG7" s="158" t="n">
        <v>3453.36416845183</v>
      </c>
      <c r="AH7" s="158" t="n">
        <v>17544.2216267997</v>
      </c>
      <c r="AI7" s="158" t="n">
        <v>5390.98277748472</v>
      </c>
      <c r="AJ7" s="158" t="n">
        <v>11975.2285767514</v>
      </c>
      <c r="AK7" s="159" t="n">
        <f aca="false">AL7-SUM(AC7:AJ7)</f>
        <v>60457.6606274123</v>
      </c>
      <c r="AL7" s="160" t="n">
        <v>151491.602013166</v>
      </c>
      <c r="AN7" s="157" t="n">
        <v>1996</v>
      </c>
      <c r="AO7" s="158" t="n">
        <v>603.391863591618</v>
      </c>
      <c r="AP7" s="158" t="n">
        <v>1031.1940788819</v>
      </c>
      <c r="AQ7" s="158" t="n">
        <v>117.880082430039</v>
      </c>
      <c r="AR7" s="158" t="n">
        <v>486.346791982441</v>
      </c>
      <c r="AS7" s="158" t="n">
        <v>157.822680276444</v>
      </c>
      <c r="AT7" s="158" t="n">
        <v>552.488688088122</v>
      </c>
      <c r="AU7" s="158" t="n">
        <v>472.701463971462</v>
      </c>
      <c r="AV7" s="158" t="n">
        <v>773.190639397872</v>
      </c>
      <c r="AW7" s="159" t="n">
        <f aca="false">AX7-SUM(AO7:AV7)</f>
        <v>1979.83684876551</v>
      </c>
      <c r="AX7" s="160" t="n">
        <v>6174.8531373854</v>
      </c>
    </row>
    <row r="8" customFormat="false" ht="12.75" hidden="false" customHeight="false" outlineLevel="0" collapsed="false">
      <c r="B8" s="161" t="s">
        <v>130</v>
      </c>
      <c r="C8" s="162" t="n">
        <v>3498.24549366584</v>
      </c>
      <c r="D8" s="162" t="n">
        <v>2743.15102459896</v>
      </c>
      <c r="E8" s="162" t="n">
        <v>2061.63918755419</v>
      </c>
      <c r="F8" s="162" t="n">
        <v>3655.64613763829</v>
      </c>
      <c r="G8" s="162" t="n">
        <v>711.592395295234</v>
      </c>
      <c r="H8" s="162" t="n">
        <v>4698.0974448954</v>
      </c>
      <c r="I8" s="163" t="n">
        <v>1268.32545486685</v>
      </c>
      <c r="J8" s="163" t="n">
        <v>2603.09191039142</v>
      </c>
      <c r="K8" s="155" t="n">
        <v>12929.5548691999</v>
      </c>
      <c r="L8" s="164" t="n">
        <f aca="false">SUM(C8:K8)</f>
        <v>34169.3439181061</v>
      </c>
      <c r="M8" s="165"/>
      <c r="P8" s="161" t="n">
        <v>1997</v>
      </c>
      <c r="Q8" s="150" t="n">
        <f aca="false">SUM(C14:C17)</f>
        <v>16205.3148324072</v>
      </c>
      <c r="R8" s="150" t="n">
        <f aca="false">SUM(D14:D17)</f>
        <v>12378.836934004</v>
      </c>
      <c r="S8" s="150" t="n">
        <f aca="false">SUM(E14:E17)</f>
        <v>8675.26101394759</v>
      </c>
      <c r="T8" s="150" t="n">
        <f aca="false">SUM(F14:F17)</f>
        <v>17711.1015116102</v>
      </c>
      <c r="U8" s="150" t="n">
        <f aca="false">SUM(G14:G17)</f>
        <v>3328.89176775842</v>
      </c>
      <c r="V8" s="150" t="n">
        <f aca="false">SUM(H14:H17)</f>
        <v>18855.9118875353</v>
      </c>
      <c r="W8" s="151" t="n">
        <f aca="false">SUM(I14:I17)</f>
        <v>4870.97705003341</v>
      </c>
      <c r="X8" s="151" t="n">
        <f aca="false">SUM(J14:J17)</f>
        <v>10420.1757830124</v>
      </c>
      <c r="Y8" s="155" t="n">
        <f aca="false">SUM(K14:K17)</f>
        <v>64133.7491623883</v>
      </c>
      <c r="Z8" s="156" t="n">
        <f aca="false">SUM(L14:L17)</f>
        <v>156580.219942697</v>
      </c>
      <c r="AB8" s="157" t="n">
        <v>1997</v>
      </c>
      <c r="AC8" s="158" t="n">
        <v>16854.5593647318</v>
      </c>
      <c r="AD8" s="158" t="n">
        <v>13172.0723657228</v>
      </c>
      <c r="AE8" s="158" t="n">
        <v>8814.25765046089</v>
      </c>
      <c r="AF8" s="158" t="n">
        <v>18219.4179066721</v>
      </c>
      <c r="AG8" s="158" t="n">
        <v>3484.60000377893</v>
      </c>
      <c r="AH8" s="158" t="n">
        <v>19438.9299695039</v>
      </c>
      <c r="AI8" s="158" t="n">
        <v>5262.12191577314</v>
      </c>
      <c r="AJ8" s="158" t="n">
        <v>11276.4588277033</v>
      </c>
      <c r="AK8" s="159" t="n">
        <f aca="false">AL8-SUM(AC8:AJ8)</f>
        <v>66504.2637953419</v>
      </c>
      <c r="AL8" s="160" t="n">
        <v>163026.681799689</v>
      </c>
      <c r="AN8" s="157" t="n">
        <v>1997</v>
      </c>
      <c r="AO8" s="158" t="n">
        <v>649.244532324607</v>
      </c>
      <c r="AP8" s="158" t="n">
        <v>793.235431718801</v>
      </c>
      <c r="AQ8" s="158" t="n">
        <v>138.996636513307</v>
      </c>
      <c r="AR8" s="158" t="n">
        <v>508.316395061935</v>
      </c>
      <c r="AS8" s="158" t="n">
        <v>155.708236020516</v>
      </c>
      <c r="AT8" s="158" t="n">
        <v>583.018081968577</v>
      </c>
      <c r="AU8" s="158" t="n">
        <v>391.144865739733</v>
      </c>
      <c r="AV8" s="158" t="n">
        <v>856.283044690914</v>
      </c>
      <c r="AW8" s="159" t="n">
        <f aca="false">AX8-SUM(AO8:AV8)</f>
        <v>2370.51463295369</v>
      </c>
      <c r="AX8" s="160" t="n">
        <v>6446.46185699208</v>
      </c>
    </row>
    <row r="9" customFormat="false" ht="12.75" hidden="false" customHeight="false" outlineLevel="0" collapsed="false">
      <c r="B9" s="161" t="s">
        <v>131</v>
      </c>
      <c r="C9" s="162" t="n">
        <v>3536.26856649143</v>
      </c>
      <c r="D9" s="162" t="n">
        <v>2949.62938041521</v>
      </c>
      <c r="E9" s="162" t="n">
        <v>2106.90246033812</v>
      </c>
      <c r="F9" s="162" t="n">
        <v>3761.78720205735</v>
      </c>
      <c r="G9" s="162" t="n">
        <v>706.786388201044</v>
      </c>
      <c r="H9" s="162" t="n">
        <v>4503.92893415677</v>
      </c>
      <c r="I9" s="163" t="n">
        <v>1264.31383632833</v>
      </c>
      <c r="J9" s="163" t="n">
        <v>2564.27262883165</v>
      </c>
      <c r="K9" s="155" t="n">
        <v>12976.0959462997</v>
      </c>
      <c r="L9" s="164" t="n">
        <f aca="false">SUM(C9:K9)</f>
        <v>34369.9853431196</v>
      </c>
      <c r="M9" s="165"/>
      <c r="P9" s="161" t="n">
        <v>1998</v>
      </c>
      <c r="Q9" s="166" t="n">
        <f aca="false">SUM(C18:C21)</f>
        <v>15445.1824603699</v>
      </c>
      <c r="R9" s="166" t="n">
        <f aca="false">SUM(D18:D21)</f>
        <v>12326.0845182236</v>
      </c>
      <c r="S9" s="166" t="n">
        <f aca="false">SUM(E18:E21)</f>
        <v>9370.75873752742</v>
      </c>
      <c r="T9" s="166" t="n">
        <f aca="false">SUM(F18:F21)</f>
        <v>19982.0749966004</v>
      </c>
      <c r="U9" s="166" t="n">
        <f aca="false">SUM(G18:G21)</f>
        <v>4106.58340595632</v>
      </c>
      <c r="V9" s="166" t="n">
        <f aca="false">SUM(H18:H21)</f>
        <v>19356.7396173326</v>
      </c>
      <c r="W9" s="166" t="n">
        <f aca="false">SUM(I18:I21)</f>
        <v>5696.4689623306</v>
      </c>
      <c r="X9" s="166" t="n">
        <f aca="false">SUM(J18:J21)</f>
        <v>12656.8889276818</v>
      </c>
      <c r="Y9" s="167" t="n">
        <f aca="false">SUM(K18:K21)</f>
        <v>65357.2819851262</v>
      </c>
      <c r="Z9" s="168" t="n">
        <f aca="false">SUM(L18:L21)</f>
        <v>164298.063611149</v>
      </c>
      <c r="AB9" s="157" t="n">
        <v>1998</v>
      </c>
      <c r="AC9" s="158" t="n">
        <v>16033.9712482178</v>
      </c>
      <c r="AD9" s="158" t="n">
        <v>13281.9777784321</v>
      </c>
      <c r="AE9" s="158" t="n">
        <v>9492.93259206688</v>
      </c>
      <c r="AF9" s="158" t="n">
        <v>20428.7206041131</v>
      </c>
      <c r="AG9" s="158" t="n">
        <v>4242.00962805773</v>
      </c>
      <c r="AH9" s="158" t="n">
        <v>19901.3362377398</v>
      </c>
      <c r="AI9" s="158" t="n">
        <v>6045.05098998471</v>
      </c>
      <c r="AJ9" s="158" t="n">
        <v>13342.463324274</v>
      </c>
      <c r="AK9" s="159" t="n">
        <f aca="false">AL9-SUM(AC9:AJ9)</f>
        <v>67131.7884687039</v>
      </c>
      <c r="AL9" s="160" t="n">
        <v>169900.25087159</v>
      </c>
      <c r="AN9" s="157" t="n">
        <v>1998</v>
      </c>
      <c r="AO9" s="158" t="n">
        <v>588.788787847911</v>
      </c>
      <c r="AP9" s="158" t="n">
        <v>955.893260208472</v>
      </c>
      <c r="AQ9" s="158" t="n">
        <v>122.173854539468</v>
      </c>
      <c r="AR9" s="158" t="n">
        <v>446.645607512733</v>
      </c>
      <c r="AS9" s="158" t="n">
        <v>135.426222101415</v>
      </c>
      <c r="AT9" s="158" t="n">
        <v>544.596620407154</v>
      </c>
      <c r="AU9" s="158" t="n">
        <v>348.582027654113</v>
      </c>
      <c r="AV9" s="158" t="n">
        <v>685.57439659224</v>
      </c>
      <c r="AW9" s="159" t="n">
        <f aca="false">AX9-SUM(AO9:AV9)</f>
        <v>1774.50648357771</v>
      </c>
      <c r="AX9" s="160" t="n">
        <v>5602.18726044122</v>
      </c>
    </row>
    <row r="10" customFormat="false" ht="12.75" hidden="false" customHeight="false" outlineLevel="0" collapsed="false">
      <c r="B10" s="161" t="s">
        <v>132</v>
      </c>
      <c r="C10" s="169" t="n">
        <v>3347.79760692222</v>
      </c>
      <c r="D10" s="169" t="n">
        <v>3109.19414977572</v>
      </c>
      <c r="E10" s="169" t="n">
        <v>2037.00871727044</v>
      </c>
      <c r="F10" s="169" t="n">
        <v>4111.20942434057</v>
      </c>
      <c r="G10" s="169" t="n">
        <v>815.319144967007</v>
      </c>
      <c r="H10" s="169" t="n">
        <v>4351.22465951865</v>
      </c>
      <c r="I10" s="166" t="n">
        <v>1187.27059266628</v>
      </c>
      <c r="J10" s="166" t="n">
        <v>2828.05631559045</v>
      </c>
      <c r="K10" s="167" t="n">
        <v>14364.7297089895</v>
      </c>
      <c r="L10" s="170" t="n">
        <f aca="false">SUM(C10:K10)</f>
        <v>36151.8103200408</v>
      </c>
      <c r="M10" s="171" t="n">
        <f aca="false">(L10-L6)/L6</f>
        <v>0.0666648599903673</v>
      </c>
      <c r="P10" s="161" t="n">
        <v>1999</v>
      </c>
      <c r="Q10" s="150" t="n">
        <f aca="false">SUM(C22:C25)</f>
        <v>15944.8422281925</v>
      </c>
      <c r="R10" s="150" t="n">
        <f aca="false">SUM(D22:D25)</f>
        <v>15922.2277296695</v>
      </c>
      <c r="S10" s="150" t="n">
        <f aca="false">SUM(E22:E25)</f>
        <v>9864.78303485452</v>
      </c>
      <c r="T10" s="150" t="n">
        <f aca="false">SUM(F22:F25)</f>
        <v>20574.7982868313</v>
      </c>
      <c r="U10" s="150" t="n">
        <f aca="false">SUM(G22:G25)</f>
        <v>3741.36792456152</v>
      </c>
      <c r="V10" s="150" t="n">
        <f aca="false">SUM(H22:H25)</f>
        <v>22732.9887946913</v>
      </c>
      <c r="W10" s="151" t="n">
        <f aca="false">SUM(I22:I25)</f>
        <v>5472.4126169386</v>
      </c>
      <c r="X10" s="151" t="n">
        <f aca="false">SUM(J22:J25)</f>
        <v>12128.5526856588</v>
      </c>
      <c r="Y10" s="155" t="n">
        <f aca="false">SUM(K22:K25)</f>
        <v>71044.0470430621</v>
      </c>
      <c r="Z10" s="156" t="n">
        <f aca="false">SUM(L22:L25)</f>
        <v>177426.02034446</v>
      </c>
      <c r="AB10" s="157" t="n">
        <v>1999</v>
      </c>
      <c r="AC10" s="158" t="n">
        <v>16834.6838083759</v>
      </c>
      <c r="AD10" s="158" t="n">
        <v>17388.2160383641</v>
      </c>
      <c r="AE10" s="158" t="n">
        <v>10026.2941747981</v>
      </c>
      <c r="AF10" s="158" t="n">
        <v>21310.4188414233</v>
      </c>
      <c r="AG10" s="158" t="n">
        <v>3907.12946264609</v>
      </c>
      <c r="AH10" s="158" t="n">
        <v>23462.3590824187</v>
      </c>
      <c r="AI10" s="158" t="n">
        <v>6252.58231517746</v>
      </c>
      <c r="AJ10" s="158" t="n">
        <v>12852.7788714599</v>
      </c>
      <c r="AK10" s="159" t="n">
        <f aca="false">AL10-SUM(AC10:AJ10)</f>
        <v>73354.9787085962</v>
      </c>
      <c r="AL10" s="160" t="n">
        <v>185389.44130326</v>
      </c>
      <c r="AN10" s="157" t="n">
        <v>1999</v>
      </c>
      <c r="AO10" s="158" t="n">
        <v>889.841580183399</v>
      </c>
      <c r="AP10" s="158" t="n">
        <v>1465.98830869457</v>
      </c>
      <c r="AQ10" s="158" t="n">
        <v>161.511139943577</v>
      </c>
      <c r="AR10" s="158" t="n">
        <v>735.620554591984</v>
      </c>
      <c r="AS10" s="158" t="n">
        <v>165.761538084571</v>
      </c>
      <c r="AT10" s="158" t="n">
        <v>729.370287727434</v>
      </c>
      <c r="AU10" s="158" t="n">
        <v>780.169698238861</v>
      </c>
      <c r="AV10" s="158" t="n">
        <v>724.226185801092</v>
      </c>
      <c r="AW10" s="159" t="n">
        <f aca="false">AX10-SUM(AO10:AV10)</f>
        <v>2310.93166553407</v>
      </c>
      <c r="AX10" s="160" t="n">
        <v>7963.42095879956</v>
      </c>
    </row>
    <row r="11" customFormat="false" ht="12.75" hidden="false" customHeight="false" outlineLevel="0" collapsed="false">
      <c r="B11" s="161" t="s">
        <v>133</v>
      </c>
      <c r="C11" s="169" t="n">
        <v>3345.1546642985</v>
      </c>
      <c r="D11" s="169" t="n">
        <v>2981.98425385294</v>
      </c>
      <c r="E11" s="169" t="n">
        <v>1945.62044462295</v>
      </c>
      <c r="F11" s="169" t="n">
        <v>4105.45857126054</v>
      </c>
      <c r="G11" s="169" t="n">
        <v>842.081015437314</v>
      </c>
      <c r="H11" s="169" t="n">
        <v>4201.00322577884</v>
      </c>
      <c r="I11" s="166" t="n">
        <v>1209.25479063737</v>
      </c>
      <c r="J11" s="166" t="n">
        <v>2733.31489185574</v>
      </c>
      <c r="K11" s="167" t="n">
        <v>14504.2829053221</v>
      </c>
      <c r="L11" s="170" t="n">
        <f aca="false">SUM(C11:K11)</f>
        <v>35868.1547630663</v>
      </c>
      <c r="M11" s="171" t="n">
        <f aca="false">(L11-L7)/L7</f>
        <v>0.0405760252657988</v>
      </c>
      <c r="P11" s="161" t="n">
        <v>2000</v>
      </c>
      <c r="Q11" s="166" t="n">
        <f aca="false">SUM(C26:C29)</f>
        <v>17870.3198976977</v>
      </c>
      <c r="R11" s="166" t="n">
        <f aca="false">SUM(D26:D29)</f>
        <v>16242.2799516529</v>
      </c>
      <c r="S11" s="166" t="n">
        <f aca="false">SUM(E26:E29)</f>
        <v>10866.2819742926</v>
      </c>
      <c r="T11" s="166" t="n">
        <f aca="false">SUM(F26:F29)</f>
        <v>21688.3908191379</v>
      </c>
      <c r="U11" s="166" t="n">
        <f aca="false">SUM(G26:G29)</f>
        <v>5886.08796878661</v>
      </c>
      <c r="V11" s="166" t="n">
        <f aca="false">SUM(H26:H29)</f>
        <v>25023.6508849928</v>
      </c>
      <c r="W11" s="166" t="n">
        <f aca="false">SUM(I26:I29)</f>
        <v>7299.9563991516</v>
      </c>
      <c r="X11" s="166" t="n">
        <f aca="false">SUM(J26:J29)</f>
        <v>13934.891925903</v>
      </c>
      <c r="Y11" s="167" t="n">
        <f aca="false">SUM(K26:K29)</f>
        <v>77800.8561240333</v>
      </c>
      <c r="Z11" s="168" t="n">
        <f aca="false">SUM(L26:L29)</f>
        <v>196612.715945648</v>
      </c>
      <c r="AB11" s="157" t="n">
        <v>2000</v>
      </c>
      <c r="AC11" s="158" t="n">
        <v>18945.1322158143</v>
      </c>
      <c r="AD11" s="158" t="n">
        <v>17912.6083704357</v>
      </c>
      <c r="AE11" s="158" t="n">
        <v>11061.846988329</v>
      </c>
      <c r="AF11" s="158" t="n">
        <v>22633.8854408435</v>
      </c>
      <c r="AG11" s="158" t="n">
        <v>6184.0574976203</v>
      </c>
      <c r="AH11" s="158" t="n">
        <v>26219.0972153474</v>
      </c>
      <c r="AI11" s="158" t="n">
        <v>7676.76513130613</v>
      </c>
      <c r="AJ11" s="158" t="n">
        <v>15017.1103080481</v>
      </c>
      <c r="AK11" s="159" t="n">
        <f aca="false">AL11-SUM(AC11:AJ11)</f>
        <v>81380.8287308722</v>
      </c>
      <c r="AL11" s="160" t="n">
        <v>207031.331898617</v>
      </c>
      <c r="AN11" s="157" t="n">
        <v>2000</v>
      </c>
      <c r="AO11" s="158" t="n">
        <v>1074.81231811659</v>
      </c>
      <c r="AP11" s="158" t="n">
        <v>1670.3284187828</v>
      </c>
      <c r="AQ11" s="158" t="n">
        <v>195.565014036367</v>
      </c>
      <c r="AR11" s="158" t="n">
        <v>945.494621705609</v>
      </c>
      <c r="AS11" s="158" t="n">
        <v>297.969528833684</v>
      </c>
      <c r="AT11" s="158" t="n">
        <v>1195.4463303546</v>
      </c>
      <c r="AU11" s="158" t="n">
        <v>376.808732154523</v>
      </c>
      <c r="AV11" s="158" t="n">
        <v>1082.21838214517</v>
      </c>
      <c r="AW11" s="159" t="n">
        <f aca="false">AX11-SUM(AO11:AV11)</f>
        <v>3579.97260683891</v>
      </c>
      <c r="AX11" s="160" t="n">
        <v>10418.6159529682</v>
      </c>
    </row>
    <row r="12" customFormat="false" ht="12.75" hidden="false" customHeight="false" outlineLevel="0" collapsed="false">
      <c r="B12" s="161" t="s">
        <v>134</v>
      </c>
      <c r="C12" s="169" t="n">
        <v>3454.53146977234</v>
      </c>
      <c r="D12" s="169" t="n">
        <v>3159.19037557539</v>
      </c>
      <c r="E12" s="169" t="n">
        <v>1999.00793713448</v>
      </c>
      <c r="F12" s="169" t="n">
        <v>4046.74086801486</v>
      </c>
      <c r="G12" s="169" t="n">
        <v>816.941231074317</v>
      </c>
      <c r="H12" s="169" t="n">
        <v>4132.03106690423</v>
      </c>
      <c r="I12" s="166" t="n">
        <v>1257.55471931202</v>
      </c>
      <c r="J12" s="166" t="n">
        <v>2789.952046023</v>
      </c>
      <c r="K12" s="167" t="n">
        <v>14788.1746739526</v>
      </c>
      <c r="L12" s="170" t="n">
        <f aca="false">SUM(C12:K12)</f>
        <v>36444.1243877632</v>
      </c>
      <c r="M12" s="171" t="n">
        <f aca="false">(L12-L8)/L8</f>
        <v>0.0665737239529418</v>
      </c>
      <c r="P12" s="161" t="n">
        <v>2001</v>
      </c>
      <c r="Q12" s="150" t="n">
        <f aca="false">SUM(C30:C33)</f>
        <v>18342.3272611604</v>
      </c>
      <c r="R12" s="150" t="n">
        <f aca="false">SUM(D30:D33)</f>
        <v>17006.3266936054</v>
      </c>
      <c r="S12" s="150" t="n">
        <f aca="false">SUM(E30:E33)</f>
        <v>11960.5306294342</v>
      </c>
      <c r="T12" s="150" t="n">
        <f aca="false">SUM(F30:F33)</f>
        <v>23537.3549233331</v>
      </c>
      <c r="U12" s="150" t="n">
        <f aca="false">SUM(G30:G33)</f>
        <v>5052.13757818276</v>
      </c>
      <c r="V12" s="150" t="n">
        <f aca="false">SUM(H30:H33)</f>
        <v>26269.5515959218</v>
      </c>
      <c r="W12" s="151" t="n">
        <f aca="false">SUM(I30:I33)</f>
        <v>6985.76044964383</v>
      </c>
      <c r="X12" s="151" t="n">
        <f aca="false">SUM(J30:J33)</f>
        <v>14516.2283453092</v>
      </c>
      <c r="Y12" s="155" t="n">
        <f aca="false">SUM(K30:K33)</f>
        <v>79598.6819873679</v>
      </c>
      <c r="Z12" s="156" t="n">
        <f aca="false">SUM(L30:L33)</f>
        <v>203268.899463959</v>
      </c>
      <c r="AB12" s="157" t="n">
        <v>2001</v>
      </c>
      <c r="AC12" s="158" t="n">
        <v>19379.1130508874</v>
      </c>
      <c r="AD12" s="158" t="n">
        <v>18625.4047055752</v>
      </c>
      <c r="AE12" s="158" t="n">
        <v>12165.1821206188</v>
      </c>
      <c r="AF12" s="158" t="n">
        <v>24397.9310768536</v>
      </c>
      <c r="AG12" s="158" t="n">
        <v>5252.67994731947</v>
      </c>
      <c r="AH12" s="158" t="n">
        <v>26982.3114669685</v>
      </c>
      <c r="AI12" s="158" t="n">
        <v>7337.93215186225</v>
      </c>
      <c r="AJ12" s="158" t="n">
        <v>15315.0733426593</v>
      </c>
      <c r="AK12" s="159" t="n">
        <f aca="false">AL12-SUM(AC12:AJ12)</f>
        <v>82767.2287091559</v>
      </c>
      <c r="AL12" s="160" t="n">
        <v>212222.8565719</v>
      </c>
      <c r="AN12" s="157" t="n">
        <v>2001</v>
      </c>
      <c r="AO12" s="158" t="n">
        <v>1036.78578972701</v>
      </c>
      <c r="AP12" s="158" t="n">
        <v>1619.07801196976</v>
      </c>
      <c r="AQ12" s="158" t="n">
        <v>204.651491184592</v>
      </c>
      <c r="AR12" s="158" t="n">
        <v>860.57615352046</v>
      </c>
      <c r="AS12" s="158" t="n">
        <v>200.542369136719</v>
      </c>
      <c r="AT12" s="158" t="n">
        <v>712.759871046669</v>
      </c>
      <c r="AU12" s="158" t="n">
        <v>352.17170221842</v>
      </c>
      <c r="AV12" s="158" t="n">
        <v>798.844997350128</v>
      </c>
      <c r="AW12" s="159" t="n">
        <f aca="false">AX12-SUM(AO12:AV12)</f>
        <v>3168.54672178804</v>
      </c>
      <c r="AX12" s="160" t="n">
        <v>8953.9571079418</v>
      </c>
    </row>
    <row r="13" customFormat="false" ht="12.75" hidden="false" customHeight="false" outlineLevel="0" collapsed="false">
      <c r="B13" s="161" t="s">
        <v>135</v>
      </c>
      <c r="C13" s="169" t="n">
        <v>3466.81539240199</v>
      </c>
      <c r="D13" s="169" t="n">
        <v>3229.85947818723</v>
      </c>
      <c r="E13" s="169" t="n">
        <v>1929.86946928116</v>
      </c>
      <c r="F13" s="169" t="n">
        <v>4161.88859666902</v>
      </c>
      <c r="G13" s="169" t="n">
        <v>821.200096696747</v>
      </c>
      <c r="H13" s="169" t="n">
        <v>4307.4739865099</v>
      </c>
      <c r="I13" s="166" t="n">
        <v>1264.2012108976</v>
      </c>
      <c r="J13" s="166" t="n">
        <v>2850.71468388435</v>
      </c>
      <c r="K13" s="167" t="n">
        <v>14820.6364903826</v>
      </c>
      <c r="L13" s="170" t="n">
        <f aca="false">SUM(C13:K13)</f>
        <v>36852.6594049106</v>
      </c>
      <c r="M13" s="171" t="n">
        <f aca="false">(L13-L9)/L9</f>
        <v>0.0722337829651697</v>
      </c>
      <c r="P13" s="161" t="n">
        <v>2002</v>
      </c>
      <c r="Q13" s="166" t="n">
        <f aca="false">SUM(C34:C37)</f>
        <v>20528.7279191591</v>
      </c>
      <c r="R13" s="166" t="n">
        <f aca="false">SUM(D34:D37)</f>
        <v>16390.9017112192</v>
      </c>
      <c r="S13" s="166" t="n">
        <f aca="false">SUM(E34:E37)</f>
        <v>10429.674196358</v>
      </c>
      <c r="T13" s="166" t="n">
        <f aca="false">SUM(F34:F37)</f>
        <v>23852.2774534842</v>
      </c>
      <c r="U13" s="166" t="n">
        <f aca="false">SUM(G34:G37)</f>
        <v>4398.19481326033</v>
      </c>
      <c r="V13" s="166" t="n">
        <f aca="false">SUM(H34:H37)</f>
        <v>25862.7208933415</v>
      </c>
      <c r="W13" s="166" t="n">
        <f aca="false">SUM(I34:I37)</f>
        <v>7153.37559010968</v>
      </c>
      <c r="X13" s="166" t="n">
        <f aca="false">SUM(J34:J37)</f>
        <v>15240.2869146214</v>
      </c>
      <c r="Y13" s="167" t="n">
        <f aca="false">SUM(K34:K37)</f>
        <v>76628.4747895812</v>
      </c>
      <c r="Z13" s="168" t="n">
        <f aca="false">SUM(L34:L37)</f>
        <v>200484.634281135</v>
      </c>
      <c r="AB13" s="157" t="n">
        <v>2002</v>
      </c>
      <c r="AC13" s="158" t="n">
        <v>21557.0987880346</v>
      </c>
      <c r="AD13" s="158" t="n">
        <v>18034.9271970894</v>
      </c>
      <c r="AE13" s="158" t="n">
        <v>10656.1184505992</v>
      </c>
      <c r="AF13" s="158" t="n">
        <v>24827.1894670502</v>
      </c>
      <c r="AG13" s="158" t="n">
        <v>4693.62319617946</v>
      </c>
      <c r="AH13" s="158" t="n">
        <v>27402.1182976885</v>
      </c>
      <c r="AI13" s="158" t="n">
        <v>7409.60858333965</v>
      </c>
      <c r="AJ13" s="158" t="n">
        <v>16318.0506837333</v>
      </c>
      <c r="AK13" s="159" t="n">
        <f aca="false">AL13-SUM(AC13:AJ13)</f>
        <v>79304.9589628396</v>
      </c>
      <c r="AL13" s="160" t="n">
        <v>210203.693626554</v>
      </c>
      <c r="AN13" s="157" t="n">
        <v>2002</v>
      </c>
      <c r="AO13" s="158" t="n">
        <v>1028.37086887552</v>
      </c>
      <c r="AP13" s="158" t="n">
        <v>1644.0254858702</v>
      </c>
      <c r="AQ13" s="158" t="n">
        <v>226.44425424114</v>
      </c>
      <c r="AR13" s="158" t="n">
        <v>974.912013565967</v>
      </c>
      <c r="AS13" s="158" t="n">
        <v>295.428382919133</v>
      </c>
      <c r="AT13" s="158" t="n">
        <v>1539.39740434701</v>
      </c>
      <c r="AU13" s="158" t="n">
        <v>256.232993229982</v>
      </c>
      <c r="AV13" s="158" t="n">
        <v>1077.76376911193</v>
      </c>
      <c r="AW13" s="159" t="n">
        <f aca="false">AX13-SUM(AO13:AV13)</f>
        <v>2676.48417325845</v>
      </c>
      <c r="AX13" s="160" t="n">
        <v>9719.05934541933</v>
      </c>
    </row>
    <row r="14" customFormat="false" ht="12.75" hidden="false" customHeight="false" outlineLevel="0" collapsed="false">
      <c r="B14" s="161" t="s">
        <v>136</v>
      </c>
      <c r="C14" s="162" t="n">
        <v>3824.71840171446</v>
      </c>
      <c r="D14" s="162" t="n">
        <v>3003.09579357233</v>
      </c>
      <c r="E14" s="162" t="n">
        <v>2099.62610663465</v>
      </c>
      <c r="F14" s="162" t="n">
        <v>4249.05215917327</v>
      </c>
      <c r="G14" s="162" t="n">
        <v>735.780503218256</v>
      </c>
      <c r="H14" s="162" t="n">
        <v>4409.60053395944</v>
      </c>
      <c r="I14" s="163" t="n">
        <v>1173.00985550687</v>
      </c>
      <c r="J14" s="163" t="n">
        <v>2559.33404288918</v>
      </c>
      <c r="K14" s="155" t="n">
        <v>15384.152942172</v>
      </c>
      <c r="L14" s="164" t="n">
        <f aca="false">SUM(C14:K14)</f>
        <v>37438.3703388405</v>
      </c>
      <c r="M14" s="165" t="n">
        <f aca="false">(L14-L10)/L10</f>
        <v>0.0355877066019696</v>
      </c>
      <c r="P14" s="161" t="n">
        <v>2003</v>
      </c>
      <c r="Q14" s="150" t="n">
        <f aca="false">SUM(C38:C41)</f>
        <v>18166.7692034726</v>
      </c>
      <c r="R14" s="150" t="n">
        <f aca="false">SUM(D38:D41)</f>
        <v>16990.2630545194</v>
      </c>
      <c r="S14" s="150" t="n">
        <f aca="false">SUM(E38:E41)</f>
        <v>12005.1634209022</v>
      </c>
      <c r="T14" s="150" t="n">
        <f aca="false">SUM(F38:F41)</f>
        <v>23632.5020481688</v>
      </c>
      <c r="U14" s="150" t="n">
        <f aca="false">SUM(G38:G41)</f>
        <v>5066.85252318237</v>
      </c>
      <c r="V14" s="150" t="n">
        <f aca="false">SUM(H38:H41)</f>
        <v>26492.4102844168</v>
      </c>
      <c r="W14" s="151" t="n">
        <f aca="false">SUM(I38:I41)</f>
        <v>5679.15479211285</v>
      </c>
      <c r="X14" s="151" t="n">
        <f aca="false">SUM(J38:J41)</f>
        <v>14649.664985892</v>
      </c>
      <c r="Y14" s="155" t="n">
        <f aca="false">SUM(K38:K41)</f>
        <v>83052.84098328</v>
      </c>
      <c r="Z14" s="156" t="n">
        <f aca="false">SUM(L38:L41)</f>
        <v>205735.621295947</v>
      </c>
      <c r="AB14" s="157" t="n">
        <v>2003</v>
      </c>
      <c r="AC14" s="158" t="n">
        <v>19272.4136236455</v>
      </c>
      <c r="AD14" s="158" t="n">
        <v>18567.4108145179</v>
      </c>
      <c r="AE14" s="158" t="n">
        <v>12366.3422332395</v>
      </c>
      <c r="AF14" s="158" t="n">
        <v>24584.5022644676</v>
      </c>
      <c r="AG14" s="158" t="n">
        <v>5454.5442565146</v>
      </c>
      <c r="AH14" s="158" t="n">
        <v>27866.1898254583</v>
      </c>
      <c r="AI14" s="158" t="n">
        <v>5902.94906573347</v>
      </c>
      <c r="AJ14" s="158" t="n">
        <v>15872.2294695603</v>
      </c>
      <c r="AK14" s="159" t="n">
        <f aca="false">AL14-SUM(AC14:AJ14)</f>
        <v>86081.3390672461</v>
      </c>
      <c r="AL14" s="160" t="n">
        <v>215967.920620383</v>
      </c>
      <c r="AN14" s="157" t="n">
        <v>2003</v>
      </c>
      <c r="AO14" s="158" t="n">
        <v>1105.64442017293</v>
      </c>
      <c r="AP14" s="158" t="n">
        <v>1577.14775999857</v>
      </c>
      <c r="AQ14" s="158" t="n">
        <v>361.178812337313</v>
      </c>
      <c r="AR14" s="158" t="n">
        <v>952.000216298829</v>
      </c>
      <c r="AS14" s="158" t="n">
        <v>387.691733332231</v>
      </c>
      <c r="AT14" s="158" t="n">
        <v>1373.77954104159</v>
      </c>
      <c r="AU14" s="158" t="n">
        <v>223.794273620619</v>
      </c>
      <c r="AV14" s="158" t="n">
        <v>1222.56448366836</v>
      </c>
      <c r="AW14" s="159" t="n">
        <f aca="false">AX14-SUM(AO14:AV14)</f>
        <v>3028.49808396615</v>
      </c>
      <c r="AX14" s="160" t="n">
        <v>10232.2993244366</v>
      </c>
    </row>
    <row r="15" customFormat="false" ht="12.75" hidden="false" customHeight="false" outlineLevel="0" collapsed="false">
      <c r="B15" s="161" t="s">
        <v>137</v>
      </c>
      <c r="C15" s="162" t="n">
        <v>4041.32004504799</v>
      </c>
      <c r="D15" s="162" t="n">
        <v>2997.87967518759</v>
      </c>
      <c r="E15" s="162" t="n">
        <v>2175.25516576355</v>
      </c>
      <c r="F15" s="162" t="n">
        <v>4492.21437142901</v>
      </c>
      <c r="G15" s="162" t="n">
        <v>838.801704773075</v>
      </c>
      <c r="H15" s="162" t="n">
        <v>4772.84635908237</v>
      </c>
      <c r="I15" s="163" t="n">
        <v>1191.33342514142</v>
      </c>
      <c r="J15" s="163" t="n">
        <v>2523.26663380957</v>
      </c>
      <c r="K15" s="155" t="n">
        <v>16042.8379695068</v>
      </c>
      <c r="L15" s="164" t="n">
        <f aca="false">SUM(C15:K15)</f>
        <v>39075.7553497414</v>
      </c>
      <c r="M15" s="165" t="n">
        <f aca="false">(L15-L11)/L11</f>
        <v>0.089427532803498</v>
      </c>
      <c r="P15" s="161" t="n">
        <v>2004</v>
      </c>
      <c r="Q15" s="166" t="n">
        <f aca="false">SUM(C42:C45)</f>
        <v>21632.0821003535</v>
      </c>
      <c r="R15" s="166" t="n">
        <f aca="false">SUM(D42:D45)</f>
        <v>20831.521395223</v>
      </c>
      <c r="S15" s="166" t="n">
        <f aca="false">SUM(E42:E45)</f>
        <v>15853.4224965467</v>
      </c>
      <c r="T15" s="166" t="n">
        <f aca="false">SUM(F42:F45)</f>
        <v>23817.718060072</v>
      </c>
      <c r="U15" s="166" t="n">
        <f aca="false">SUM(G42:G45)</f>
        <v>5064.0944833646</v>
      </c>
      <c r="V15" s="166" t="n">
        <f aca="false">SUM(H42:H45)</f>
        <v>29111.9133932389</v>
      </c>
      <c r="W15" s="166" t="n">
        <f aca="false">SUM(I42:I45)</f>
        <v>6228.98251573576</v>
      </c>
      <c r="X15" s="166" t="n">
        <f aca="false">SUM(J42:J45)</f>
        <v>16189.3970086832</v>
      </c>
      <c r="Y15" s="167" t="n">
        <f aca="false">SUM(K42:K45)</f>
        <v>84076.7415812759</v>
      </c>
      <c r="Z15" s="168" t="n">
        <f aca="false">SUM(L42:L45)</f>
        <v>222805.873034494</v>
      </c>
      <c r="AB15" s="157" t="n">
        <v>2004</v>
      </c>
      <c r="AC15" s="158" t="n">
        <v>22856.7293960887</v>
      </c>
      <c r="AD15" s="158" t="n">
        <v>22161.4946003992</v>
      </c>
      <c r="AE15" s="158" t="n">
        <v>16339.0529421466</v>
      </c>
      <c r="AF15" s="158" t="n">
        <v>24830.2609593242</v>
      </c>
      <c r="AG15" s="158" t="n">
        <v>5395.65836561139</v>
      </c>
      <c r="AH15" s="158" t="n">
        <v>30510.0711586635</v>
      </c>
      <c r="AI15" s="158" t="n">
        <v>6362.8426722227</v>
      </c>
      <c r="AJ15" s="158" t="n">
        <v>17277.0354871332</v>
      </c>
      <c r="AK15" s="159" t="n">
        <f aca="false">AL15-SUM(AC15:AJ15)</f>
        <v>87487.0123104744</v>
      </c>
      <c r="AL15" s="160" t="n">
        <v>233220.157892064</v>
      </c>
      <c r="AN15" s="157" t="n">
        <v>2004</v>
      </c>
      <c r="AO15" s="158" t="n">
        <v>1224.64729573522</v>
      </c>
      <c r="AP15" s="158" t="n">
        <v>1329.97320517618</v>
      </c>
      <c r="AQ15" s="158" t="n">
        <v>485.630445599915</v>
      </c>
      <c r="AR15" s="158" t="n">
        <v>1012.54289925219</v>
      </c>
      <c r="AS15" s="158" t="n">
        <v>331.563882246792</v>
      </c>
      <c r="AT15" s="158" t="n">
        <v>1398.15776542461</v>
      </c>
      <c r="AU15" s="158" t="n">
        <v>133.860156486947</v>
      </c>
      <c r="AV15" s="158" t="n">
        <v>1087.63847845002</v>
      </c>
      <c r="AW15" s="159" t="n">
        <f aca="false">AX15-SUM(AO15:AV15)</f>
        <v>3410.27072919843</v>
      </c>
      <c r="AX15" s="160" t="n">
        <v>10414.2848575703</v>
      </c>
    </row>
    <row r="16" customFormat="false" ht="12.75" hidden="false" customHeight="false" outlineLevel="0" collapsed="false">
      <c r="B16" s="161" t="s">
        <v>138</v>
      </c>
      <c r="C16" s="162" t="n">
        <v>4090.90370491012</v>
      </c>
      <c r="D16" s="162" t="n">
        <v>3133.64371441616</v>
      </c>
      <c r="E16" s="162" t="n">
        <v>2226.52931517098</v>
      </c>
      <c r="F16" s="162" t="n">
        <v>4437.65401864535</v>
      </c>
      <c r="G16" s="162" t="n">
        <v>847.342820307517</v>
      </c>
      <c r="H16" s="162" t="n">
        <v>4723.51956505439</v>
      </c>
      <c r="I16" s="163" t="n">
        <v>1199.95617291594</v>
      </c>
      <c r="J16" s="163" t="n">
        <v>2636.70267969051</v>
      </c>
      <c r="K16" s="155" t="n">
        <v>16326.4717528517</v>
      </c>
      <c r="L16" s="164" t="n">
        <f aca="false">SUM(C16:K16)</f>
        <v>39622.7237439627</v>
      </c>
      <c r="M16" s="165" t="n">
        <f aca="false">(L16-L12)/L12</f>
        <v>0.0872184312175917</v>
      </c>
      <c r="P16" s="161" t="n">
        <v>2005</v>
      </c>
      <c r="Q16" s="150" t="n">
        <f aca="false">SUM(C46:C49)</f>
        <v>23294.0908168126</v>
      </c>
      <c r="R16" s="150" t="n">
        <f aca="false">SUM(D46:D49)</f>
        <v>21698.7607394449</v>
      </c>
      <c r="S16" s="150" t="n">
        <f aca="false">SUM(E46:E49)</f>
        <v>17445.1070305617</v>
      </c>
      <c r="T16" s="150" t="n">
        <f aca="false">SUM(F46:F49)</f>
        <v>26692.3792535266</v>
      </c>
      <c r="U16" s="150" t="n">
        <f aca="false">SUM(G46:G49)</f>
        <v>6856.80828603319</v>
      </c>
      <c r="V16" s="150" t="n">
        <f aca="false">SUM(H46:H49)</f>
        <v>28420.047627876</v>
      </c>
      <c r="W16" s="151" t="n">
        <f aca="false">SUM(I46:I49)</f>
        <v>8077.61902761341</v>
      </c>
      <c r="X16" s="151" t="n">
        <f aca="false">SUM(J46:J49)</f>
        <v>15177.2240144875</v>
      </c>
      <c r="Y16" s="155" t="n">
        <f aca="false">SUM(K46:K49)</f>
        <v>92406.2083226809</v>
      </c>
      <c r="Z16" s="156" t="n">
        <f aca="false">SUM(L46:L49)</f>
        <v>240068.245119037</v>
      </c>
      <c r="AB16" s="157" t="n">
        <v>2005</v>
      </c>
      <c r="AC16" s="158" t="n">
        <v>24752.9631526683</v>
      </c>
      <c r="AD16" s="158" t="n">
        <v>22963.7581401002</v>
      </c>
      <c r="AE16" s="158" t="n">
        <v>18299.8793048572</v>
      </c>
      <c r="AF16" s="158" t="n">
        <v>28127.5611377654</v>
      </c>
      <c r="AG16" s="158" t="n">
        <v>7226.50209054167</v>
      </c>
      <c r="AH16" s="158" t="n">
        <v>30814.5287537312</v>
      </c>
      <c r="AI16" s="158" t="n">
        <v>8392.84444456281</v>
      </c>
      <c r="AJ16" s="158" t="n">
        <v>16264.639970965</v>
      </c>
      <c r="AK16" s="159" t="n">
        <f aca="false">AL16-SUM(AC16:AJ16)</f>
        <v>97604.1712670959</v>
      </c>
      <c r="AL16" s="160" t="n">
        <v>254446.848262288</v>
      </c>
      <c r="AN16" s="157" t="n">
        <v>2005</v>
      </c>
      <c r="AO16" s="158" t="n">
        <v>1458.87233585565</v>
      </c>
      <c r="AP16" s="158" t="n">
        <v>1264.99740065524</v>
      </c>
      <c r="AQ16" s="158" t="n">
        <v>854.772274295484</v>
      </c>
      <c r="AR16" s="158" t="n">
        <v>1435.18188423873</v>
      </c>
      <c r="AS16" s="158" t="n">
        <v>369.693804508487</v>
      </c>
      <c r="AT16" s="158" t="n">
        <v>2394.48112585511</v>
      </c>
      <c r="AU16" s="158" t="n">
        <v>315.225416949397</v>
      </c>
      <c r="AV16" s="158" t="n">
        <v>1087.41595647754</v>
      </c>
      <c r="AW16" s="159" t="n">
        <f aca="false">AX16-SUM(AO16:AV16)</f>
        <v>5197.96294441499</v>
      </c>
      <c r="AX16" s="160" t="n">
        <v>14378.6031432506</v>
      </c>
    </row>
    <row r="17" customFormat="false" ht="12.75" hidden="false" customHeight="false" outlineLevel="0" collapsed="false">
      <c r="B17" s="161" t="s">
        <v>139</v>
      </c>
      <c r="C17" s="162" t="n">
        <v>4248.37268073466</v>
      </c>
      <c r="D17" s="162" t="n">
        <v>3244.21775082796</v>
      </c>
      <c r="E17" s="162" t="n">
        <v>2173.85042637841</v>
      </c>
      <c r="F17" s="162" t="n">
        <v>4532.18096236253</v>
      </c>
      <c r="G17" s="162" t="n">
        <v>906.96673945957</v>
      </c>
      <c r="H17" s="162" t="n">
        <v>4949.94542943913</v>
      </c>
      <c r="I17" s="163" t="n">
        <v>1306.67759646917</v>
      </c>
      <c r="J17" s="163" t="n">
        <v>2700.87242662313</v>
      </c>
      <c r="K17" s="155" t="n">
        <v>16380.2864978577</v>
      </c>
      <c r="L17" s="164" t="n">
        <f aca="false">SUM(C17:K17)</f>
        <v>40443.3705101523</v>
      </c>
      <c r="M17" s="165" t="n">
        <f aca="false">(L17-L13)/L13</f>
        <v>0.0974342466249043</v>
      </c>
      <c r="P17" s="161" t="n">
        <v>2006</v>
      </c>
      <c r="Q17" s="166" t="n">
        <f aca="false">SUM(C50:C53)</f>
        <v>22185.7516741754</v>
      </c>
      <c r="R17" s="166" t="n">
        <f aca="false">SUM(D50:D53)</f>
        <v>21766.9813522964</v>
      </c>
      <c r="S17" s="166" t="n">
        <f aca="false">SUM(E50:E53)</f>
        <v>19207.8375016544</v>
      </c>
      <c r="T17" s="166" t="n">
        <f aca="false">SUM(F50:F53)</f>
        <v>28144.768987543</v>
      </c>
      <c r="U17" s="166" t="n">
        <f aca="false">SUM(G50:G53)</f>
        <v>7568.46849587398</v>
      </c>
      <c r="V17" s="166" t="n">
        <f aca="false">SUM(H50:H53)</f>
        <v>33619.0151000899</v>
      </c>
      <c r="W17" s="166" t="n">
        <f aca="false">SUM(I50:I53)</f>
        <v>8459.06273042054</v>
      </c>
      <c r="X17" s="166" t="n">
        <f aca="false">SUM(J50:J53)</f>
        <v>17036.8586700732</v>
      </c>
      <c r="Y17" s="167" t="n">
        <f aca="false">SUM(K50:K53)</f>
        <v>98736.2822919565</v>
      </c>
      <c r="Z17" s="168" t="n">
        <f aca="false">SUM(L50:L53)</f>
        <v>256725.026804083</v>
      </c>
      <c r="AB17" s="157" t="n">
        <v>2006</v>
      </c>
      <c r="AC17" s="158" t="n">
        <v>23976.2537894576</v>
      </c>
      <c r="AD17" s="158" t="n">
        <v>23416.5245908409</v>
      </c>
      <c r="AE17" s="158" t="n">
        <v>20014.8497935867</v>
      </c>
      <c r="AF17" s="158" t="n">
        <v>30059.6070071618</v>
      </c>
      <c r="AG17" s="158" t="n">
        <v>7853.886390661</v>
      </c>
      <c r="AH17" s="158" t="n">
        <v>35396.6377838021</v>
      </c>
      <c r="AI17" s="158" t="n">
        <v>8793.27703988784</v>
      </c>
      <c r="AJ17" s="158" t="n">
        <v>18674.9442088613</v>
      </c>
      <c r="AK17" s="159" t="n">
        <f aca="false">AL17-SUM(AC17:AJ17)</f>
        <v>105915.232165549</v>
      </c>
      <c r="AL17" s="160" t="n">
        <v>274101.212769809</v>
      </c>
      <c r="AN17" s="157" t="n">
        <v>2006</v>
      </c>
      <c r="AO17" s="158" t="n">
        <v>1790.50211528222</v>
      </c>
      <c r="AP17" s="158" t="n">
        <v>1649.54323854451</v>
      </c>
      <c r="AQ17" s="158" t="n">
        <v>807.012291932315</v>
      </c>
      <c r="AR17" s="158" t="n">
        <v>1914.83801961884</v>
      </c>
      <c r="AS17" s="158" t="n">
        <v>285.417894787021</v>
      </c>
      <c r="AT17" s="158" t="n">
        <v>1777.62268371214</v>
      </c>
      <c r="AU17" s="158" t="n">
        <v>334.214309467304</v>
      </c>
      <c r="AV17" s="158" t="n">
        <v>1638.08553878809</v>
      </c>
      <c r="AW17" s="159" t="n">
        <f aca="false">AX17-SUM(AO17:AV17)</f>
        <v>7178.94987359299</v>
      </c>
      <c r="AX17" s="160" t="n">
        <v>17376.1859657254</v>
      </c>
    </row>
    <row r="18" customFormat="false" ht="12.75" hidden="false" customHeight="false" outlineLevel="0" collapsed="false">
      <c r="B18" s="161" t="s">
        <v>140</v>
      </c>
      <c r="C18" s="169" t="n">
        <v>3834.33135834656</v>
      </c>
      <c r="D18" s="169" t="n">
        <v>3201.06810443134</v>
      </c>
      <c r="E18" s="169" t="n">
        <v>2387.54096748613</v>
      </c>
      <c r="F18" s="169" t="n">
        <v>5002.19711719059</v>
      </c>
      <c r="G18" s="169" t="n">
        <v>1052.08804282619</v>
      </c>
      <c r="H18" s="169" t="n">
        <v>4789.41788715369</v>
      </c>
      <c r="I18" s="166" t="n">
        <v>1445.23880496896</v>
      </c>
      <c r="J18" s="166" t="n">
        <v>3207.42543491971</v>
      </c>
      <c r="K18" s="167" t="n">
        <v>16460.6320469184</v>
      </c>
      <c r="L18" s="170" t="n">
        <f aca="false">SUM(C18:K18)</f>
        <v>41379.9397642415</v>
      </c>
      <c r="M18" s="171" t="n">
        <f aca="false">(L18-L14)/L14</f>
        <v>0.105281543767194</v>
      </c>
      <c r="P18" s="161" t="n">
        <v>2007</v>
      </c>
      <c r="Q18" s="150" t="n">
        <f aca="false">SUM(C54:C57)</f>
        <v>23831.5526605523</v>
      </c>
      <c r="R18" s="150" t="n">
        <f aca="false">SUM(D54:D57)</f>
        <v>24412.60344261</v>
      </c>
      <c r="S18" s="150" t="n">
        <f aca="false">SUM(E54:E57)</f>
        <v>22876.8450629637</v>
      </c>
      <c r="T18" s="150" t="n">
        <f aca="false">SUM(F54:F57)</f>
        <v>26538.7836984655</v>
      </c>
      <c r="U18" s="150" t="n">
        <f aca="false">SUM(G54:G57)</f>
        <v>7258.36703931763</v>
      </c>
      <c r="V18" s="150" t="n">
        <f aca="false">SUM(H54:H57)</f>
        <v>34630.459669114</v>
      </c>
      <c r="W18" s="151" t="n">
        <f aca="false">SUM(I54:I57)</f>
        <v>8547.85982596481</v>
      </c>
      <c r="X18" s="151" t="n">
        <f aca="false">SUM(J54:J57)</f>
        <v>19997.7305234745</v>
      </c>
      <c r="Y18" s="155" t="n">
        <f aca="false">SUM(K54:K57)</f>
        <v>106859.369385452</v>
      </c>
      <c r="Z18" s="156" t="n">
        <f aca="false">SUM(L54:L57)</f>
        <v>274953.571307914</v>
      </c>
      <c r="AB18" s="157" t="n">
        <v>2007</v>
      </c>
      <c r="AC18" s="158" t="n">
        <v>25681.4878981022</v>
      </c>
      <c r="AD18" s="158" t="n">
        <v>26051.0553952193</v>
      </c>
      <c r="AE18" s="158" t="n">
        <v>24683.2280225281</v>
      </c>
      <c r="AF18" s="158" t="n">
        <v>28718.8270700804</v>
      </c>
      <c r="AG18" s="158" t="n">
        <v>7559.69578267201</v>
      </c>
      <c r="AH18" s="158" t="n">
        <v>36565.8944984073</v>
      </c>
      <c r="AI18" s="158" t="n">
        <v>8962.6891495511</v>
      </c>
      <c r="AJ18" s="158" t="n">
        <v>21754.7226706712</v>
      </c>
      <c r="AK18" s="159" t="n">
        <f aca="false">AL18-SUM(AC18:AJ18)</f>
        <v>114703.535102219</v>
      </c>
      <c r="AL18" s="160" t="n">
        <v>294681.13558945</v>
      </c>
      <c r="AN18" s="157" t="n">
        <v>2007</v>
      </c>
      <c r="AO18" s="158" t="n">
        <v>1849.93523754985</v>
      </c>
      <c r="AP18" s="158" t="n">
        <v>1638.45195260935</v>
      </c>
      <c r="AQ18" s="158" t="n">
        <v>1806.3829595644</v>
      </c>
      <c r="AR18" s="158" t="n">
        <v>2180.04337161495</v>
      </c>
      <c r="AS18" s="158" t="n">
        <v>301.328743354384</v>
      </c>
      <c r="AT18" s="158" t="n">
        <v>1935.43482929332</v>
      </c>
      <c r="AU18" s="158" t="n">
        <v>414.829323586292</v>
      </c>
      <c r="AV18" s="158" t="n">
        <v>1756.99214719661</v>
      </c>
      <c r="AW18" s="159" t="n">
        <f aca="false">AX18-SUM(AO18:AV18)</f>
        <v>7844.16571676682</v>
      </c>
      <c r="AX18" s="160" t="n">
        <v>19727.564281536</v>
      </c>
    </row>
    <row r="19" customFormat="false" ht="12.75" hidden="false" customHeight="false" outlineLevel="0" collapsed="false">
      <c r="B19" s="161" t="s">
        <v>141</v>
      </c>
      <c r="C19" s="169" t="n">
        <v>3817.95720116551</v>
      </c>
      <c r="D19" s="169" t="n">
        <v>3130.17647547306</v>
      </c>
      <c r="E19" s="169" t="n">
        <v>2294.80343211676</v>
      </c>
      <c r="F19" s="169" t="n">
        <v>5110.84546678407</v>
      </c>
      <c r="G19" s="169" t="n">
        <v>933.620716529078</v>
      </c>
      <c r="H19" s="169" t="n">
        <v>4704.87195219155</v>
      </c>
      <c r="I19" s="166" t="n">
        <v>1396.65674406764</v>
      </c>
      <c r="J19" s="166" t="n">
        <v>3062.9217192853</v>
      </c>
      <c r="K19" s="167" t="n">
        <v>16183.8701309456</v>
      </c>
      <c r="L19" s="170" t="n">
        <f aca="false">SUM(C19:K19)</f>
        <v>40635.7238385586</v>
      </c>
      <c r="M19" s="171" t="n">
        <f aca="false">(L19-L15)/L15</f>
        <v>0.0399216464238485</v>
      </c>
      <c r="P19" s="161" t="n">
        <v>2008</v>
      </c>
      <c r="Q19" s="166" t="n">
        <f aca="false">SUM(C58:C61)</f>
        <v>25681.8866999764</v>
      </c>
      <c r="R19" s="166" t="n">
        <f aca="false">SUM(D58:D61)</f>
        <v>22055.7859283411</v>
      </c>
      <c r="S19" s="166" t="n">
        <f aca="false">SUM(E58:E61)</f>
        <v>20350.8751015982</v>
      </c>
      <c r="T19" s="166" t="n">
        <f aca="false">SUM(F58:F61)</f>
        <v>24583.7643012258</v>
      </c>
      <c r="U19" s="166" t="n">
        <f aca="false">SUM(G58:G61)</f>
        <v>6793.13173151061</v>
      </c>
      <c r="V19" s="166" t="n">
        <f aca="false">SUM(H58:H61)</f>
        <v>31091.7965115126</v>
      </c>
      <c r="W19" s="166" t="n">
        <f aca="false">SUM(I58:I61)</f>
        <v>11183.6738703319</v>
      </c>
      <c r="X19" s="166" t="n">
        <f aca="false">SUM(J58:J61)</f>
        <v>18101.669961318</v>
      </c>
      <c r="Y19" s="167" t="n">
        <f aca="false">SUM(K58:K61)</f>
        <v>100774.481723683</v>
      </c>
      <c r="Z19" s="168" t="n">
        <f aca="false">SUM(L58:L61)</f>
        <v>260617.065829498</v>
      </c>
      <c r="AB19" s="157" t="n">
        <v>2008</v>
      </c>
      <c r="AC19" s="158" t="n">
        <v>28385.4899074639</v>
      </c>
      <c r="AD19" s="158" t="n">
        <v>23537.2746924768</v>
      </c>
      <c r="AE19" s="158" t="n">
        <v>22401.1328276843</v>
      </c>
      <c r="AF19" s="158" t="n">
        <v>27006.9096953849</v>
      </c>
      <c r="AG19" s="158" t="n">
        <v>7207.32638415547</v>
      </c>
      <c r="AH19" s="158" t="n">
        <v>33375.1733850541</v>
      </c>
      <c r="AI19" s="158" t="n">
        <v>11766.1736888184</v>
      </c>
      <c r="AJ19" s="158" t="n">
        <v>20168.2288926585</v>
      </c>
      <c r="AK19" s="159" t="n">
        <f aca="false">AL19-SUM(AC19:AJ19)</f>
        <v>109167.023037428</v>
      </c>
      <c r="AL19" s="160" t="n">
        <v>283014.732511124</v>
      </c>
      <c r="AN19" s="157" t="n">
        <v>2008</v>
      </c>
      <c r="AO19" s="158" t="n">
        <v>2703.60320748753</v>
      </c>
      <c r="AP19" s="158" t="n">
        <v>1481.48876413569</v>
      </c>
      <c r="AQ19" s="158" t="n">
        <v>2050.25772608606</v>
      </c>
      <c r="AR19" s="158" t="n">
        <v>2423.14539415915</v>
      </c>
      <c r="AS19" s="158" t="n">
        <v>414.194652644862</v>
      </c>
      <c r="AT19" s="158" t="n">
        <v>2283.37687354153</v>
      </c>
      <c r="AU19" s="158" t="n">
        <v>582.499818486513</v>
      </c>
      <c r="AV19" s="158" t="n">
        <v>2066.55893134054</v>
      </c>
      <c r="AW19" s="159" t="n">
        <f aca="false">AX19-SUM(AO19:AV19)</f>
        <v>8392.5413137448</v>
      </c>
      <c r="AX19" s="160" t="n">
        <v>22397.6666816267</v>
      </c>
    </row>
    <row r="20" customFormat="false" ht="13.5" hidden="false" customHeight="true" outlineLevel="0" collapsed="false">
      <c r="B20" s="161" t="s">
        <v>142</v>
      </c>
      <c r="C20" s="169" t="n">
        <v>3865.1535403152</v>
      </c>
      <c r="D20" s="169" t="n">
        <v>3081.15728085706</v>
      </c>
      <c r="E20" s="169" t="n">
        <v>2444.23448304855</v>
      </c>
      <c r="F20" s="169" t="n">
        <v>4839.42515892806</v>
      </c>
      <c r="G20" s="169" t="n">
        <v>1016.09464098423</v>
      </c>
      <c r="H20" s="169" t="n">
        <v>4818.85706834347</v>
      </c>
      <c r="I20" s="166" t="n">
        <v>1480.05209671745</v>
      </c>
      <c r="J20" s="166" t="n">
        <v>3224.51085946312</v>
      </c>
      <c r="K20" s="167" t="n">
        <v>16272.9470012928</v>
      </c>
      <c r="L20" s="170" t="n">
        <f aca="false">SUM(C20:K20)</f>
        <v>41042.4321299499</v>
      </c>
      <c r="M20" s="171" t="n">
        <f aca="false">(L20-L16)/L16</f>
        <v>0.0358306610913774</v>
      </c>
      <c r="P20" s="161" t="n">
        <v>2009</v>
      </c>
      <c r="Q20" s="150" t="n">
        <f aca="false">SUM(C62:C65)</f>
        <v>19684.2181615401</v>
      </c>
      <c r="R20" s="150" t="n">
        <f aca="false">SUM(D62:D65)</f>
        <v>18140.5872484952</v>
      </c>
      <c r="S20" s="150" t="n">
        <f aca="false">SUM(E62:E65)</f>
        <v>15729.1719102912</v>
      </c>
      <c r="T20" s="150" t="n">
        <f aca="false">SUM(F62:F65)</f>
        <v>20846.9326395437</v>
      </c>
      <c r="U20" s="150" t="n">
        <f aca="false">SUM(G62:G65)</f>
        <v>5195.01489738696</v>
      </c>
      <c r="V20" s="150" t="n">
        <f aca="false">SUM(H62:H65)</f>
        <v>24486.4099645237</v>
      </c>
      <c r="W20" s="151" t="n">
        <f aca="false">SUM(I62:I65)</f>
        <v>7198.54867765964</v>
      </c>
      <c r="X20" s="151" t="n">
        <f aca="false">SUM(J62:J65)</f>
        <v>14589.9758569641</v>
      </c>
      <c r="Y20" s="155" t="n">
        <f aca="false">SUM(K62:K65)</f>
        <v>76826.5820603198</v>
      </c>
      <c r="Z20" s="156" t="n">
        <f aca="false">SUM(L62:L65)</f>
        <v>202697.441416724</v>
      </c>
      <c r="AB20" s="157" t="n">
        <v>2009</v>
      </c>
      <c r="AC20" s="158" t="n">
        <v>21677.3396645823</v>
      </c>
      <c r="AD20" s="158" t="n">
        <v>20424.492629219</v>
      </c>
      <c r="AE20" s="158" t="n">
        <v>16670.5854642246</v>
      </c>
      <c r="AF20" s="158" t="n">
        <v>23113.405696501</v>
      </c>
      <c r="AG20" s="158" t="n">
        <v>5625.8826492783</v>
      </c>
      <c r="AH20" s="158" t="n">
        <v>26890.2349717447</v>
      </c>
      <c r="AI20" s="158" t="n">
        <v>7676.87058105296</v>
      </c>
      <c r="AJ20" s="158" t="n">
        <v>15988.2111119626</v>
      </c>
      <c r="AK20" s="159" t="n">
        <f aca="false">AL20-SUM(AC20:AJ20)</f>
        <v>83534.4413182614</v>
      </c>
      <c r="AL20" s="160" t="n">
        <v>221601.464086827</v>
      </c>
      <c r="AN20" s="157" t="n">
        <v>2009</v>
      </c>
      <c r="AO20" s="158" t="n">
        <v>1993.12150304226</v>
      </c>
      <c r="AP20" s="158" t="n">
        <v>2283.90538072384</v>
      </c>
      <c r="AQ20" s="158" t="n">
        <v>941.413553933405</v>
      </c>
      <c r="AR20" s="158" t="n">
        <v>2266.47305695725</v>
      </c>
      <c r="AS20" s="158" t="n">
        <v>430.867751891344</v>
      </c>
      <c r="AT20" s="158" t="n">
        <v>2403.825007221</v>
      </c>
      <c r="AU20" s="158" t="n">
        <v>478.321903393324</v>
      </c>
      <c r="AV20" s="158" t="n">
        <v>1398.23525499852</v>
      </c>
      <c r="AW20" s="159" t="n">
        <f aca="false">AX20-SUM(AO20:AV20)</f>
        <v>6707.85925794167</v>
      </c>
      <c r="AX20" s="160" t="n">
        <v>18904.0226701026</v>
      </c>
      <c r="AY20" s="179"/>
      <c r="AZ20" s="179"/>
      <c r="BA20" s="179"/>
      <c r="BB20" s="179"/>
    </row>
    <row r="21" customFormat="false" ht="12.75" hidden="false" customHeight="false" outlineLevel="0" collapsed="false">
      <c r="B21" s="161" t="s">
        <v>143</v>
      </c>
      <c r="C21" s="169" t="n">
        <v>3927.74036054262</v>
      </c>
      <c r="D21" s="169" t="n">
        <v>2913.68265746215</v>
      </c>
      <c r="E21" s="169" t="n">
        <v>2244.17985487598</v>
      </c>
      <c r="F21" s="169" t="n">
        <v>5029.60725369768</v>
      </c>
      <c r="G21" s="169" t="n">
        <v>1104.78000561682</v>
      </c>
      <c r="H21" s="169" t="n">
        <v>5043.59270964389</v>
      </c>
      <c r="I21" s="166" t="n">
        <v>1374.52131657654</v>
      </c>
      <c r="J21" s="166" t="n">
        <v>3162.03091401361</v>
      </c>
      <c r="K21" s="167" t="n">
        <v>16439.8328059695</v>
      </c>
      <c r="L21" s="170" t="n">
        <f aca="false">SUM(C21:K21)</f>
        <v>41239.9678783988</v>
      </c>
      <c r="M21" s="171" t="n">
        <f aca="false">(L21-L17)/L17</f>
        <v>0.0196966117857698</v>
      </c>
      <c r="P21" s="161" t="n">
        <v>2010</v>
      </c>
      <c r="Q21" s="166" t="n">
        <f aca="false">SUM(C66:C69)</f>
        <v>20699.7404478391</v>
      </c>
      <c r="R21" s="166" t="n">
        <f aca="false">SUM(D66:D69)</f>
        <v>19788.7036288266</v>
      </c>
      <c r="S21" s="166" t="n">
        <f aca="false">SUM(E66:E69)</f>
        <v>15934.9256855931</v>
      </c>
      <c r="T21" s="166" t="n">
        <f aca="false">SUM(F66:F69)</f>
        <v>22231.9784446012</v>
      </c>
      <c r="U21" s="166" t="n">
        <f aca="false">SUM(G66:G69)</f>
        <v>5112.01912710876</v>
      </c>
      <c r="V21" s="166" t="n">
        <f aca="false">SUM(H66:H69)</f>
        <v>27740.5140511271</v>
      </c>
      <c r="W21" s="166" t="n">
        <f aca="false">SUM(I66:I69)</f>
        <v>6205.44075747344</v>
      </c>
      <c r="X21" s="166" t="n">
        <f aca="false">SUM(J66:J69)</f>
        <v>15927.6938548454</v>
      </c>
      <c r="Y21" s="167" t="n">
        <f aca="false">SUM(K66:K69)</f>
        <v>79853.1007588767</v>
      </c>
      <c r="Z21" s="168" t="n">
        <f aca="false">SUM(L66:L69)</f>
        <v>213494.116756291</v>
      </c>
      <c r="AB21" s="157" t="n">
        <v>2010</v>
      </c>
      <c r="AC21" s="158" t="n">
        <v>22519.19851665</v>
      </c>
      <c r="AD21" s="158" t="n">
        <v>21602.5981698131</v>
      </c>
      <c r="AE21" s="158" t="n">
        <v>16778.8727438746</v>
      </c>
      <c r="AF21" s="158" t="n">
        <v>24277.749788553</v>
      </c>
      <c r="AG21" s="158" t="n">
        <v>5445.17104212647</v>
      </c>
      <c r="AH21" s="158" t="n">
        <v>29330.4149163558</v>
      </c>
      <c r="AI21" s="158" t="n">
        <v>6646.19206610904</v>
      </c>
      <c r="AJ21" s="158" t="n">
        <v>17194.9404356696</v>
      </c>
      <c r="AK21" s="159" t="n">
        <f aca="false">AL21-SUM(AC21:AJ21)</f>
        <v>85931.7425809391</v>
      </c>
      <c r="AL21" s="160" t="n">
        <v>229726.880260091</v>
      </c>
      <c r="AN21" s="157" t="n">
        <v>2010</v>
      </c>
      <c r="AO21" s="158" t="n">
        <v>1819.45806881088</v>
      </c>
      <c r="AP21" s="158" t="n">
        <v>1813.89454098655</v>
      </c>
      <c r="AQ21" s="158" t="n">
        <v>843.947058281497</v>
      </c>
      <c r="AR21" s="158" t="n">
        <v>2045.77134395182</v>
      </c>
      <c r="AS21" s="158" t="n">
        <v>333.151915017717</v>
      </c>
      <c r="AT21" s="158" t="n">
        <v>1589.90086522871</v>
      </c>
      <c r="AU21" s="158" t="n">
        <v>440.751308635596</v>
      </c>
      <c r="AV21" s="158" t="n">
        <v>1267.24658082424</v>
      </c>
      <c r="AW21" s="159" t="n">
        <f aca="false">AX21-SUM(AO21:AV21)</f>
        <v>6078.64182206254</v>
      </c>
      <c r="AX21" s="160" t="n">
        <v>16232.7635037996</v>
      </c>
      <c r="AY21" s="179"/>
      <c r="AZ21" s="179"/>
      <c r="BA21" s="179"/>
      <c r="BB21" s="179"/>
      <c r="BC21" s="179"/>
      <c r="BD21" s="179"/>
    </row>
    <row r="22" customFormat="false" ht="12.75" hidden="false" customHeight="false" outlineLevel="0" collapsed="false">
      <c r="B22" s="161" t="s">
        <v>144</v>
      </c>
      <c r="C22" s="162" t="n">
        <v>3876.98451179775</v>
      </c>
      <c r="D22" s="162" t="n">
        <v>3869.72175907251</v>
      </c>
      <c r="E22" s="162" t="n">
        <v>2346.35555089699</v>
      </c>
      <c r="F22" s="162" t="n">
        <v>5233.90992633383</v>
      </c>
      <c r="G22" s="162" t="n">
        <v>939.092990308165</v>
      </c>
      <c r="H22" s="162" t="n">
        <v>5333.02346660919</v>
      </c>
      <c r="I22" s="163" t="n">
        <v>1391.02161966917</v>
      </c>
      <c r="J22" s="163" t="n">
        <v>2946.88205290261</v>
      </c>
      <c r="K22" s="155" t="n">
        <v>17634.7788362472</v>
      </c>
      <c r="L22" s="164" t="n">
        <f aca="false">SUM(C22:K22)</f>
        <v>43571.7707138374</v>
      </c>
      <c r="M22" s="165" t="n">
        <f aca="false">(L22-L18)/L18</f>
        <v>0.0529684422472241</v>
      </c>
      <c r="P22" s="161" t="str">
        <f aca="false">EXPT_TN!$P22</f>
        <v>2011</v>
      </c>
      <c r="Q22" s="150" t="n">
        <f aca="false">SUM(C70:C73)</f>
        <v>20148.0834790259</v>
      </c>
      <c r="R22" s="150" t="n">
        <f aca="false">SUM(D70:D73)</f>
        <v>19203.9664292045</v>
      </c>
      <c r="S22" s="150" t="n">
        <f aca="false">SUM(E70:E73)</f>
        <v>15032.6789666069</v>
      </c>
      <c r="T22" s="150" t="n">
        <f aca="false">SUM(F70:F73)</f>
        <v>23751.4132588919</v>
      </c>
      <c r="U22" s="150" t="n">
        <f aca="false">SUM(G70:G73)</f>
        <v>5307.72222285219</v>
      </c>
      <c r="V22" s="150" t="n">
        <f aca="false">SUM(H70:H73)</f>
        <v>26074.0810360178</v>
      </c>
      <c r="W22" s="151" t="n">
        <f aca="false">SUM(I70:I73)</f>
        <v>7230.59673034229</v>
      </c>
      <c r="X22" s="151" t="n">
        <f aca="false">SUM(J70:J73)</f>
        <v>16161.4406759491</v>
      </c>
      <c r="Y22" s="155" t="n">
        <f aca="false">SUM(K70:K73)</f>
        <v>86608.7063086057</v>
      </c>
      <c r="Z22" s="156" t="n">
        <f aca="false">SUM(L70:L73)</f>
        <v>219518.689107496</v>
      </c>
      <c r="AB22" s="157" t="n">
        <v>2011</v>
      </c>
      <c r="AC22" s="158" t="n">
        <v>22908.8518704665</v>
      </c>
      <c r="AD22" s="158" t="n">
        <v>22171.713174399</v>
      </c>
      <c r="AE22" s="158" t="n">
        <v>16113.4604828318</v>
      </c>
      <c r="AF22" s="158" t="n">
        <v>26685.1967408647</v>
      </c>
      <c r="AG22" s="158" t="n">
        <v>5737.86067103799</v>
      </c>
      <c r="AH22" s="158" t="n">
        <v>27928.2701258959</v>
      </c>
      <c r="AI22" s="158" t="n">
        <v>7939.36551859792</v>
      </c>
      <c r="AJ22" s="158" t="n">
        <v>17855.5551098717</v>
      </c>
      <c r="AK22" s="159" t="n">
        <f aca="false">AL22-SUM(AC22:AJ22)</f>
        <v>94738.9509193475</v>
      </c>
      <c r="AL22" s="160" t="n">
        <v>242079.224613313</v>
      </c>
      <c r="AN22" s="157" t="n">
        <v>2011</v>
      </c>
      <c r="AO22" s="158" t="n">
        <v>2760.76839144057</v>
      </c>
      <c r="AP22" s="158" t="n">
        <v>2967.74674519446</v>
      </c>
      <c r="AQ22" s="158" t="n">
        <v>1080.78151622493</v>
      </c>
      <c r="AR22" s="158" t="n">
        <v>2933.78348197276</v>
      </c>
      <c r="AS22" s="158" t="n">
        <v>430.138448185802</v>
      </c>
      <c r="AT22" s="158" t="n">
        <v>1854.18908987808</v>
      </c>
      <c r="AU22" s="158" t="n">
        <v>708.768788255625</v>
      </c>
      <c r="AV22" s="158" t="n">
        <v>1694.11443392262</v>
      </c>
      <c r="AW22" s="159" t="n">
        <f aca="false">AX22-SUM(AO22:AV22)</f>
        <v>8130.24461074177</v>
      </c>
      <c r="AX22" s="160" t="n">
        <v>22560.5355058166</v>
      </c>
      <c r="AY22" s="179"/>
      <c r="AZ22" s="179"/>
      <c r="BA22" s="179"/>
      <c r="BB22" s="179"/>
      <c r="BC22" s="179"/>
      <c r="BD22" s="179"/>
    </row>
    <row r="23" customFormat="false" ht="12.75" hidden="false" customHeight="false" outlineLevel="0" collapsed="false">
      <c r="B23" s="161" t="s">
        <v>146</v>
      </c>
      <c r="C23" s="162" t="n">
        <v>3953.91030814171</v>
      </c>
      <c r="D23" s="162" t="n">
        <v>4117.16034746427</v>
      </c>
      <c r="E23" s="162" t="n">
        <v>2458.77628329876</v>
      </c>
      <c r="F23" s="162" t="n">
        <v>5096.15471482439</v>
      </c>
      <c r="G23" s="162" t="n">
        <v>908.672682518602</v>
      </c>
      <c r="H23" s="162" t="n">
        <v>5497.1207681482</v>
      </c>
      <c r="I23" s="163" t="n">
        <v>1315.93809876763</v>
      </c>
      <c r="J23" s="163" t="n">
        <v>3065.12330495947</v>
      </c>
      <c r="K23" s="155" t="n">
        <v>17745.3363951964</v>
      </c>
      <c r="L23" s="164" t="n">
        <f aca="false">SUM(C23:K23)</f>
        <v>44158.1929033195</v>
      </c>
      <c r="M23" s="165" t="n">
        <f aca="false">(L23-L19)/L19</f>
        <v>0.0866840487142621</v>
      </c>
      <c r="P23" s="161" t="str">
        <f aca="false">EXPT_VL!$P23</f>
        <v>2012</v>
      </c>
      <c r="Q23" s="166" t="n">
        <f aca="false">SUM(C74:C77)</f>
        <v>19337.6998453368</v>
      </c>
      <c r="R23" s="166" t="n">
        <f aca="false">SUM(D74:D77)</f>
        <v>18214.5516421477</v>
      </c>
      <c r="S23" s="166" t="n">
        <f aca="false">SUM(E74:E77)</f>
        <v>15944.7797382193</v>
      </c>
      <c r="T23" s="166" t="n">
        <f aca="false">SUM(F74:F77)</f>
        <v>22340.6579637844</v>
      </c>
      <c r="U23" s="166" t="n">
        <f aca="false">SUM(G74:G77)</f>
        <v>5505.92839497828</v>
      </c>
      <c r="V23" s="166" t="n">
        <f aca="false">SUM(H74:H77)</f>
        <v>24202.8206810366</v>
      </c>
      <c r="W23" s="166" t="n">
        <f aca="false">SUM(I74:I77)</f>
        <v>6708.88974418703</v>
      </c>
      <c r="X23" s="166" t="n">
        <f aca="false">SUM(J74:J77)</f>
        <v>14177.4611708985</v>
      </c>
      <c r="Y23" s="167" t="n">
        <f aca="false">SUM(K74:K77)</f>
        <v>83653.4012989628</v>
      </c>
      <c r="Z23" s="168" t="n">
        <f aca="false">SUM(L74:L77)</f>
        <v>210086.190479551</v>
      </c>
      <c r="AB23" s="157" t="n">
        <v>2012</v>
      </c>
      <c r="AC23" s="158" t="n">
        <v>22536.8041862635</v>
      </c>
      <c r="AD23" s="158" t="n">
        <v>21339.2056441313</v>
      </c>
      <c r="AE23" s="158" t="n">
        <v>17149.380245393</v>
      </c>
      <c r="AF23" s="158" t="n">
        <v>25587.3096071998</v>
      </c>
      <c r="AG23" s="158" t="n">
        <v>5975.76826880283</v>
      </c>
      <c r="AH23" s="158" t="n">
        <v>26283.1098852386</v>
      </c>
      <c r="AI23" s="158" t="n">
        <v>7506.90660719727</v>
      </c>
      <c r="AJ23" s="158" t="n">
        <v>15980.9577236111</v>
      </c>
      <c r="AK23" s="159" t="n">
        <f aca="false">AL23-SUM(AC23:AJ23)</f>
        <v>92647.464150273</v>
      </c>
      <c r="AL23" s="160" t="n">
        <v>235006.90631811</v>
      </c>
      <c r="AN23" s="157" t="n">
        <v>2012</v>
      </c>
      <c r="AO23" s="158" t="n">
        <v>3199.1043409267</v>
      </c>
      <c r="AP23" s="158" t="n">
        <v>3124.65400198361</v>
      </c>
      <c r="AQ23" s="158" t="n">
        <v>1204.60050717376</v>
      </c>
      <c r="AR23" s="158" t="n">
        <v>3246.65164341533</v>
      </c>
      <c r="AS23" s="158" t="n">
        <v>469.839873824561</v>
      </c>
      <c r="AT23" s="158" t="n">
        <v>2080.28920420196</v>
      </c>
      <c r="AU23" s="158" t="n">
        <v>798.016863010248</v>
      </c>
      <c r="AV23" s="158" t="n">
        <v>1803.4965527126</v>
      </c>
      <c r="AW23" s="159" t="n">
        <f aca="false">AX23-SUM(AO23:AV23)</f>
        <v>8994.06285131023</v>
      </c>
      <c r="AX23" s="160" t="n">
        <v>24920.715838559</v>
      </c>
      <c r="AY23" s="179"/>
      <c r="AZ23" s="179"/>
      <c r="BA23" s="179"/>
      <c r="BB23" s="179"/>
      <c r="BC23" s="179"/>
      <c r="BD23" s="179"/>
    </row>
    <row r="24" customFormat="false" ht="12.75" hidden="false" customHeight="false" outlineLevel="0" collapsed="false">
      <c r="B24" s="161" t="s">
        <v>148</v>
      </c>
      <c r="C24" s="162" t="n">
        <v>3962.10900518892</v>
      </c>
      <c r="D24" s="162" t="n">
        <v>4002.27406687942</v>
      </c>
      <c r="E24" s="162" t="n">
        <v>2395.66218720684</v>
      </c>
      <c r="F24" s="162" t="n">
        <v>4999.16917014384</v>
      </c>
      <c r="G24" s="162" t="n">
        <v>927.113445214359</v>
      </c>
      <c r="H24" s="162" t="n">
        <v>5875.10068064326</v>
      </c>
      <c r="I24" s="163" t="n">
        <v>1330.3743029356</v>
      </c>
      <c r="J24" s="163" t="n">
        <v>3061.54200192612</v>
      </c>
      <c r="K24" s="155" t="n">
        <v>17532.4443779349</v>
      </c>
      <c r="L24" s="164" t="n">
        <f aca="false">SUM(C24:K24)</f>
        <v>44085.7892380732</v>
      </c>
      <c r="M24" s="165" t="n">
        <f aca="false">(L24-L20)/L20</f>
        <v>0.0741514805576666</v>
      </c>
      <c r="P24" s="161" t="n">
        <f aca="false">EXPT_VL!$P24</f>
        <v>2013</v>
      </c>
      <c r="Q24" s="162" t="n">
        <f aca="false">SUM(C78:C81)</f>
        <v>18936.9574612957</v>
      </c>
      <c r="R24" s="162" t="n">
        <f aca="false">SUM(D78:D81)</f>
        <v>17554.5996858197</v>
      </c>
      <c r="S24" s="162" t="n">
        <f aca="false">SUM(E78:E81)</f>
        <v>14160.515677519</v>
      </c>
      <c r="T24" s="162" t="n">
        <f aca="false">SUM(F78:F81)</f>
        <v>23894.5311381951</v>
      </c>
      <c r="U24" s="162" t="n">
        <f aca="false">SUM(G78:G81)</f>
        <v>5624.02931132934</v>
      </c>
      <c r="V24" s="162" t="n">
        <f aca="false">SUM(H78:H81)</f>
        <v>22221.3489729708</v>
      </c>
      <c r="W24" s="163" t="n">
        <f aca="false">SUM(I78:I81)</f>
        <v>5775.09648352377</v>
      </c>
      <c r="X24" s="163" t="n">
        <f aca="false">SUM(J78:J81)</f>
        <v>13049.8595316097</v>
      </c>
      <c r="Y24" s="155" t="n">
        <f aca="false">SUM(K78:K81)</f>
        <v>81661.067681302</v>
      </c>
      <c r="Z24" s="156" t="n">
        <f aca="false">SUM(L78:L81)</f>
        <v>202878.005943565</v>
      </c>
      <c r="AB24" s="157" t="n">
        <v>2013</v>
      </c>
      <c r="AC24" s="158" t="n">
        <v>21800.6926013475</v>
      </c>
      <c r="AD24" s="158" t="n">
        <v>20854.5325737183</v>
      </c>
      <c r="AE24" s="158" t="n">
        <v>15261.5083301087</v>
      </c>
      <c r="AF24" s="158" t="n">
        <v>27024.9264344912</v>
      </c>
      <c r="AG24" s="158" t="n">
        <v>6033.42069436498</v>
      </c>
      <c r="AH24" s="158" t="n">
        <v>24217.3425669948</v>
      </c>
      <c r="AI24" s="158" t="n">
        <v>6490.92489798136</v>
      </c>
      <c r="AJ24" s="158" t="n">
        <v>14662.406725654</v>
      </c>
      <c r="AK24" s="159" t="n">
        <f aca="false">AL24-SUM(AC24:AJ24)</f>
        <v>89838.336694917</v>
      </c>
      <c r="AL24" s="160" t="n">
        <v>226184.091519578</v>
      </c>
      <c r="AN24" s="157" t="n">
        <v>2013</v>
      </c>
      <c r="AO24" s="158" t="n">
        <v>2863.73514005172</v>
      </c>
      <c r="AP24" s="158" t="n">
        <v>3299.93288789859</v>
      </c>
      <c r="AQ24" s="158" t="n">
        <v>1100.99265258967</v>
      </c>
      <c r="AR24" s="158" t="n">
        <v>3130.39529629607</v>
      </c>
      <c r="AS24" s="158" t="n">
        <v>409.391383035641</v>
      </c>
      <c r="AT24" s="158" t="n">
        <v>1995.99359402401</v>
      </c>
      <c r="AU24" s="158" t="n">
        <v>715.828414457593</v>
      </c>
      <c r="AV24" s="158" t="n">
        <v>1612.54719404428</v>
      </c>
      <c r="AW24" s="159" t="n">
        <f aca="false">AX24-SUM(AO24:AV24)</f>
        <v>8177.26901361501</v>
      </c>
      <c r="AX24" s="160" t="n">
        <v>23306.0855760126</v>
      </c>
      <c r="AY24" s="179"/>
      <c r="AZ24" s="179"/>
      <c r="BA24" s="179"/>
      <c r="BB24" s="179"/>
      <c r="BC24" s="179"/>
      <c r="BD24" s="179"/>
    </row>
    <row r="25" customFormat="false" ht="12.75" hidden="false" customHeight="false" outlineLevel="0" collapsed="false">
      <c r="B25" s="161" t="s">
        <v>149</v>
      </c>
      <c r="C25" s="162" t="n">
        <v>4151.83840306413</v>
      </c>
      <c r="D25" s="162" t="n">
        <v>3933.07155625332</v>
      </c>
      <c r="E25" s="162" t="n">
        <v>2663.98901345193</v>
      </c>
      <c r="F25" s="162" t="n">
        <v>5245.56447552923</v>
      </c>
      <c r="G25" s="162" t="n">
        <v>966.488806520393</v>
      </c>
      <c r="H25" s="162" t="n">
        <v>6027.74387929065</v>
      </c>
      <c r="I25" s="163" t="n">
        <v>1435.0785955662</v>
      </c>
      <c r="J25" s="163" t="n">
        <v>3055.00532587055</v>
      </c>
      <c r="K25" s="155" t="n">
        <v>18131.4874336837</v>
      </c>
      <c r="L25" s="164" t="n">
        <f aca="false">SUM(C25:K25)</f>
        <v>45610.2674892301</v>
      </c>
      <c r="M25" s="165" t="n">
        <f aca="false">(L25-L21)/L21</f>
        <v>0.105972430039656</v>
      </c>
      <c r="P25" s="161" t="n">
        <f aca="false">EXPT_VL!P25</f>
        <v>2014</v>
      </c>
      <c r="Q25" s="166" t="n">
        <f aca="false">SUM(C82:C85)</f>
        <v>16777.9332183165</v>
      </c>
      <c r="R25" s="166" t="n">
        <f aca="false">SUM(D82:D85)</f>
        <v>14798.1760201516</v>
      </c>
      <c r="S25" s="166" t="n">
        <f aca="false">SUM(E82:E85)</f>
        <v>13730.8770237532</v>
      </c>
      <c r="T25" s="166" t="n">
        <f aca="false">SUM(F82:F85)</f>
        <v>24928.8400753693</v>
      </c>
      <c r="U25" s="166" t="n">
        <f aca="false">SUM(G82:G85)</f>
        <v>5487.4429072165</v>
      </c>
      <c r="V25" s="166" t="n">
        <f aca="false">SUM(H82:H85)</f>
        <v>23541.0351828895</v>
      </c>
      <c r="W25" s="166" t="n">
        <f aca="false">SUM(I82:I85)</f>
        <v>5740.05502726098</v>
      </c>
      <c r="X25" s="166" t="n">
        <f aca="false">SUM(J82:J85)</f>
        <v>12885.9268874613</v>
      </c>
      <c r="Y25" s="167" t="n">
        <f aca="false">SUM(K82:K85)</f>
        <v>78675.8225030688</v>
      </c>
      <c r="Z25" s="168" t="n">
        <f aca="false">SUM(L82:L85)</f>
        <v>196566.108845488</v>
      </c>
      <c r="AB25" s="157" t="n">
        <v>2014</v>
      </c>
      <c r="AC25" s="158" t="n">
        <v>19931.5585205851</v>
      </c>
      <c r="AD25" s="158" t="n">
        <v>18226.2628511131</v>
      </c>
      <c r="AE25" s="158" t="n">
        <v>14909.8495878182</v>
      </c>
      <c r="AF25" s="158" t="n">
        <v>28352.7193840497</v>
      </c>
      <c r="AG25" s="158" t="n">
        <v>5928.35924531247</v>
      </c>
      <c r="AH25" s="158" t="n">
        <v>25684.5804581061</v>
      </c>
      <c r="AI25" s="158" t="n">
        <v>6576.88280270101</v>
      </c>
      <c r="AJ25" s="158" t="n">
        <v>14787.4726827473</v>
      </c>
      <c r="AK25" s="159" t="n">
        <f aca="false">AL25-SUM(AC25:AJ25)</f>
        <v>87751.981467519</v>
      </c>
      <c r="AL25" s="160" t="n">
        <v>222149.666999952</v>
      </c>
      <c r="AN25" s="157" t="n">
        <v>2014</v>
      </c>
      <c r="AO25" s="158" t="n">
        <v>3153.6253022686</v>
      </c>
      <c r="AP25" s="158" t="n">
        <v>3428.08683096145</v>
      </c>
      <c r="AQ25" s="158" t="n">
        <v>1178.97256406507</v>
      </c>
      <c r="AR25" s="158" t="n">
        <v>3423.87930868032</v>
      </c>
      <c r="AS25" s="158" t="n">
        <v>440.916338095973</v>
      </c>
      <c r="AT25" s="158" t="n">
        <v>2143.54527521667</v>
      </c>
      <c r="AU25" s="158" t="n">
        <v>836.827775440031</v>
      </c>
      <c r="AV25" s="158" t="n">
        <v>1901.545795286</v>
      </c>
      <c r="AW25" s="159" t="n">
        <f aca="false">AX25-SUM(AO25:AV25)</f>
        <v>9076.15896445031</v>
      </c>
      <c r="AX25" s="160" t="n">
        <v>25583.5581544644</v>
      </c>
      <c r="AY25" s="179"/>
      <c r="AZ25" s="179"/>
      <c r="BA25" s="179"/>
      <c r="BB25" s="179"/>
      <c r="BC25" s="179"/>
      <c r="BD25" s="179"/>
    </row>
    <row r="26" customFormat="false" ht="12.75" hidden="false" customHeight="false" outlineLevel="0" collapsed="false">
      <c r="B26" s="161" t="s">
        <v>150</v>
      </c>
      <c r="C26" s="169" t="n">
        <v>4398.71704406573</v>
      </c>
      <c r="D26" s="169" t="n">
        <v>4300.8539108805</v>
      </c>
      <c r="E26" s="169" t="n">
        <v>2707.34471379173</v>
      </c>
      <c r="F26" s="169" t="n">
        <v>5284.0416419216</v>
      </c>
      <c r="G26" s="169" t="n">
        <v>1513.48840661036</v>
      </c>
      <c r="H26" s="169" t="n">
        <v>6096.59463999519</v>
      </c>
      <c r="I26" s="166" t="n">
        <v>1784.09882322108</v>
      </c>
      <c r="J26" s="166" t="n">
        <v>3463.46487037267</v>
      </c>
      <c r="K26" s="167" t="n">
        <v>19053.6084629633</v>
      </c>
      <c r="L26" s="170" t="n">
        <f aca="false">SUM(C26:K26)</f>
        <v>48602.2125138221</v>
      </c>
      <c r="M26" s="171" t="n">
        <f aca="false">(L26-L22)/L22</f>
        <v>0.115451856042821</v>
      </c>
      <c r="P26" s="161" t="str">
        <f aca="false">EXPT_VL!P26</f>
        <v>2015</v>
      </c>
      <c r="Q26" s="162" t="n">
        <f aca="false">SUM(C86:C89)</f>
        <v>16276.0748123532</v>
      </c>
      <c r="R26" s="162" t="n">
        <f aca="false">SUM(D86:D89)</f>
        <v>17214.0310430512</v>
      </c>
      <c r="S26" s="162" t="n">
        <f aca="false">SUM(E86:E89)</f>
        <v>15297.2731854533</v>
      </c>
      <c r="T26" s="162" t="n">
        <f aca="false">SUM(F86:F89)</f>
        <v>21619.7375403555</v>
      </c>
      <c r="U26" s="162" t="n">
        <f aca="false">SUM(G86:G89)</f>
        <v>5172.33427996445</v>
      </c>
      <c r="V26" s="162" t="n">
        <f aca="false">SUM(H86:H89)</f>
        <v>21173.8007572152</v>
      </c>
      <c r="W26" s="163" t="n">
        <f aca="false">SUM(I86:I89)</f>
        <v>6703.10256456058</v>
      </c>
      <c r="X26" s="163" t="n">
        <f aca="false">SUM(J86:J89)</f>
        <v>14284.9111370329</v>
      </c>
      <c r="Y26" s="155" t="n">
        <f aca="false">SUM(K86:K89)</f>
        <v>79640.9718742161</v>
      </c>
      <c r="Z26" s="156" t="n">
        <f aca="false">SUM(L86:L89)</f>
        <v>197382.237194202</v>
      </c>
      <c r="AB26" s="157" t="n">
        <v>2015</v>
      </c>
      <c r="AC26" s="158" t="n">
        <v>19384.3303867949</v>
      </c>
      <c r="AD26" s="158" t="n">
        <v>20343.424533616</v>
      </c>
      <c r="AE26" s="158" t="n">
        <v>16521.1315327821</v>
      </c>
      <c r="AF26" s="158" t="n">
        <v>25395.2334003823</v>
      </c>
      <c r="AG26" s="158" t="n">
        <v>5659.78332154191</v>
      </c>
      <c r="AH26" s="158" t="n">
        <v>25226.1934968601</v>
      </c>
      <c r="AI26" s="158" t="n">
        <v>7744.24202302998</v>
      </c>
      <c r="AJ26" s="158" t="n">
        <v>16519.9639342117</v>
      </c>
      <c r="AK26" s="159" t="n">
        <f aca="false">AL26-SUM(AC26:AJ26)</f>
        <v>88966.2494118568</v>
      </c>
      <c r="AL26" s="160" t="n">
        <v>225760.552041076</v>
      </c>
      <c r="AN26" s="157" t="n">
        <v>2015</v>
      </c>
      <c r="AO26" s="158" t="n">
        <v>3108.25557444163</v>
      </c>
      <c r="AP26" s="158" t="n">
        <v>3129.3934905648</v>
      </c>
      <c r="AQ26" s="158" t="n">
        <v>1223.85834732886</v>
      </c>
      <c r="AR26" s="158" t="n">
        <v>3775.49586002681</v>
      </c>
      <c r="AS26" s="158" t="n">
        <v>487.449041577458</v>
      </c>
      <c r="AT26" s="158" t="n">
        <v>4052.39273964491</v>
      </c>
      <c r="AU26" s="158" t="n">
        <v>1041.1394584694</v>
      </c>
      <c r="AV26" s="158" t="n">
        <v>2235.05279717881</v>
      </c>
      <c r="AW26" s="159" t="n">
        <f aca="false">AX26-SUM(AO26:AV26)</f>
        <v>9325.27753764079</v>
      </c>
      <c r="AX26" s="160" t="n">
        <v>28378.3148468735</v>
      </c>
      <c r="AY26" s="179"/>
      <c r="AZ26" s="179"/>
      <c r="BA26" s="179"/>
      <c r="BB26" s="179"/>
      <c r="BC26" s="179"/>
      <c r="BD26" s="179"/>
    </row>
    <row r="27" customFormat="false" ht="12.75" hidden="false" customHeight="false" outlineLevel="0" collapsed="false">
      <c r="B27" s="161" t="s">
        <v>152</v>
      </c>
      <c r="C27" s="169" t="n">
        <v>4534.30160684954</v>
      </c>
      <c r="D27" s="169" t="n">
        <v>3854.3873579737</v>
      </c>
      <c r="E27" s="169" t="n">
        <v>2700.33020860041</v>
      </c>
      <c r="F27" s="169" t="n">
        <v>5565.5904618848</v>
      </c>
      <c r="G27" s="169" t="n">
        <v>1440.41583639386</v>
      </c>
      <c r="H27" s="169" t="n">
        <v>6322.96728331027</v>
      </c>
      <c r="I27" s="166" t="n">
        <v>1806.59138372788</v>
      </c>
      <c r="J27" s="166" t="n">
        <v>3419.06724945495</v>
      </c>
      <c r="K27" s="167" t="n">
        <v>19584.4457078204</v>
      </c>
      <c r="L27" s="170" t="n">
        <f aca="false">SUM(C27:K27)</f>
        <v>49228.0970960159</v>
      </c>
      <c r="M27" s="171" t="n">
        <f aca="false">(L27-L23)/L23</f>
        <v>0.114812311359673</v>
      </c>
      <c r="P27" s="161" t="str">
        <f aca="false">EXPT_VL!P27</f>
        <v>2016</v>
      </c>
      <c r="Q27" s="166" t="n">
        <f aca="false">SUM(C90:C93)</f>
        <v>16100.8231719552</v>
      </c>
      <c r="R27" s="166" t="n">
        <f aca="false">SUM(D90:D93)</f>
        <v>17568.5305454829</v>
      </c>
      <c r="S27" s="166" t="n">
        <f aca="false">SUM(E90:E93)</f>
        <v>14372.3634103218</v>
      </c>
      <c r="T27" s="166" t="n">
        <f aca="false">SUM(F90:F93)</f>
        <v>23845.3995984561</v>
      </c>
      <c r="U27" s="166" t="n">
        <f aca="false">SUM(G90:G93)</f>
        <v>4719.19274446186</v>
      </c>
      <c r="V27" s="166" t="n">
        <f aca="false">SUM(H90:H93)</f>
        <v>20504.4187905153</v>
      </c>
      <c r="W27" s="166" t="n">
        <f aca="false">SUM(I90:I93)</f>
        <v>6047.97606374416</v>
      </c>
      <c r="X27" s="166" t="n">
        <f aca="false">SUM(J90:J93)</f>
        <v>14311.022308266</v>
      </c>
      <c r="Y27" s="167" t="n">
        <f aca="false">SUM(K90:K93)</f>
        <v>75126.389993876</v>
      </c>
      <c r="Z27" s="168" t="n">
        <f aca="false">SUM(L90:L93)</f>
        <v>192596.116627079</v>
      </c>
      <c r="AB27" s="157" t="n">
        <v>2016</v>
      </c>
      <c r="AC27" s="158" t="n">
        <v>19152.8105597717</v>
      </c>
      <c r="AD27" s="158" t="n">
        <v>20861.5421895365</v>
      </c>
      <c r="AE27" s="158" t="n">
        <v>15543.5652796808</v>
      </c>
      <c r="AF27" s="158" t="n">
        <v>27551.9967816023</v>
      </c>
      <c r="AG27" s="158" t="n">
        <v>5225.74211851828</v>
      </c>
      <c r="AH27" s="158" t="n">
        <v>24221.5156527069</v>
      </c>
      <c r="AI27" s="158" t="n">
        <v>6896.90172025083</v>
      </c>
      <c r="AJ27" s="158" t="n">
        <v>16535.1035824199</v>
      </c>
      <c r="AK27" s="159" t="n">
        <f aca="false">AL27-SUM(AC27:AJ27)</f>
        <v>83493.2322751213</v>
      </c>
      <c r="AL27" s="160" t="n">
        <v>219482.410159608</v>
      </c>
      <c r="AN27" s="157" t="n">
        <v>2016</v>
      </c>
      <c r="AO27" s="158" t="n">
        <v>3051.98738781649</v>
      </c>
      <c r="AP27" s="158" t="n">
        <v>3293.01164405365</v>
      </c>
      <c r="AQ27" s="158" t="n">
        <v>1171.201869359</v>
      </c>
      <c r="AR27" s="158" t="n">
        <v>3706.59718314622</v>
      </c>
      <c r="AS27" s="158" t="n">
        <v>506.549374056415</v>
      </c>
      <c r="AT27" s="158" t="n">
        <v>3717.09686219159</v>
      </c>
      <c r="AU27" s="158" t="n">
        <v>848.925656506674</v>
      </c>
      <c r="AV27" s="158" t="n">
        <v>2224.08127415388</v>
      </c>
      <c r="AW27" s="159" t="n">
        <f aca="false">AX27-SUM(AO27:AV27)</f>
        <v>8366.84228124533</v>
      </c>
      <c r="AX27" s="160" t="n">
        <v>26886.2935325292</v>
      </c>
      <c r="AY27" s="179"/>
      <c r="AZ27" s="179"/>
      <c r="BA27" s="179"/>
      <c r="BB27" s="179"/>
      <c r="BC27" s="179"/>
      <c r="BD27" s="179"/>
    </row>
    <row r="28" customFormat="false" ht="12.75" hidden="false" customHeight="false" outlineLevel="0" collapsed="false">
      <c r="B28" s="161" t="s">
        <v>154</v>
      </c>
      <c r="C28" s="169" t="n">
        <v>4473.84305577877</v>
      </c>
      <c r="D28" s="169" t="n">
        <v>4061.71363192063</v>
      </c>
      <c r="E28" s="169" t="n">
        <v>2727.85241882038</v>
      </c>
      <c r="F28" s="169" t="n">
        <v>5461.35441760459</v>
      </c>
      <c r="G28" s="169" t="n">
        <v>1541.56357077768</v>
      </c>
      <c r="H28" s="169" t="n">
        <v>6315.4141656726</v>
      </c>
      <c r="I28" s="166" t="n">
        <v>1850.22137509723</v>
      </c>
      <c r="J28" s="166" t="n">
        <v>3640.61141923581</v>
      </c>
      <c r="K28" s="167" t="n">
        <v>19595.5961373419</v>
      </c>
      <c r="L28" s="170" t="n">
        <f aca="false">SUM(C28:K28)</f>
        <v>49668.1701922495</v>
      </c>
      <c r="M28" s="171" t="n">
        <f aca="false">(L28-L24)/L24</f>
        <v>0.126625405842916</v>
      </c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</row>
    <row r="29" customFormat="false" ht="12.75" hidden="false" customHeight="false" outlineLevel="0" collapsed="false">
      <c r="B29" s="161" t="s">
        <v>155</v>
      </c>
      <c r="C29" s="169" t="n">
        <v>4463.45819100371</v>
      </c>
      <c r="D29" s="169" t="n">
        <v>4025.32505087808</v>
      </c>
      <c r="E29" s="169" t="n">
        <v>2730.75463308013</v>
      </c>
      <c r="F29" s="169" t="n">
        <v>5377.40429772689</v>
      </c>
      <c r="G29" s="169" t="n">
        <v>1390.62015500472</v>
      </c>
      <c r="H29" s="169" t="n">
        <v>6288.67479601471</v>
      </c>
      <c r="I29" s="166" t="n">
        <v>1859.04481710542</v>
      </c>
      <c r="J29" s="166" t="n">
        <v>3411.74838683953</v>
      </c>
      <c r="K29" s="167" t="n">
        <v>19567.2058159077</v>
      </c>
      <c r="L29" s="170" t="n">
        <f aca="false">SUM(C29:K29)</f>
        <v>49114.2361435609</v>
      </c>
      <c r="M29" s="171" t="n">
        <f aca="false">(L29-L25)/L25</f>
        <v>0.0768241198137729</v>
      </c>
      <c r="O29" s="172" t="s">
        <v>156</v>
      </c>
      <c r="P29" s="161" t="str">
        <f aca="false">EXPT_VL!P29</f>
        <v>2017</v>
      </c>
      <c r="Q29" s="162" t="n">
        <f aca="false">SUM(C96:C99)</f>
        <v>17384.504078835</v>
      </c>
      <c r="R29" s="162" t="n">
        <f aca="false">SUM(D96:D99)</f>
        <v>18801.6093683685</v>
      </c>
      <c r="S29" s="162" t="n">
        <f aca="false">SUM(E96:E99)</f>
        <v>17533.8949478354</v>
      </c>
      <c r="T29" s="162" t="n">
        <f aca="false">SUM(F96:F99)</f>
        <v>24940.2167817533</v>
      </c>
      <c r="U29" s="162" t="n">
        <f aca="false">SUM(G96:G99)</f>
        <v>5443.66803185218</v>
      </c>
      <c r="V29" s="162" t="n">
        <f aca="false">SUM(H96:H99)</f>
        <v>24308.7400118202</v>
      </c>
      <c r="W29" s="162" t="n">
        <f aca="false">SUM(I96:I99)</f>
        <v>6589.07128887239</v>
      </c>
      <c r="X29" s="162" t="n">
        <f aca="false">SUM(J96:J99)</f>
        <v>15357.3022298763</v>
      </c>
      <c r="Y29" s="162" t="n">
        <f aca="false">SUM(K96:K99)</f>
        <v>78998.9337786005</v>
      </c>
      <c r="Z29" s="162" t="n">
        <f aca="false">SUM(L96:L99)</f>
        <v>209357.940517814</v>
      </c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</row>
    <row r="30" customFormat="false" ht="12.75" hidden="false" customHeight="false" outlineLevel="0" collapsed="false">
      <c r="B30" s="161" t="s">
        <v>158</v>
      </c>
      <c r="C30" s="162" t="n">
        <v>4543.80636905935</v>
      </c>
      <c r="D30" s="162" t="n">
        <v>4237.61001804253</v>
      </c>
      <c r="E30" s="162" t="n">
        <v>2926.57444431428</v>
      </c>
      <c r="F30" s="162" t="n">
        <v>5810.6075332396</v>
      </c>
      <c r="G30" s="162" t="n">
        <v>1186.38532602282</v>
      </c>
      <c r="H30" s="162" t="n">
        <v>6527.36716966934</v>
      </c>
      <c r="I30" s="163" t="n">
        <v>1773.29410012734</v>
      </c>
      <c r="J30" s="163" t="n">
        <v>3597.12506620798</v>
      </c>
      <c r="K30" s="155" t="n">
        <v>19761.2643926936</v>
      </c>
      <c r="L30" s="164" t="n">
        <f aca="false">SUM(C30:K30)</f>
        <v>50364.0344193768</v>
      </c>
      <c r="M30" s="165" t="n">
        <f aca="false">(L30-L26)/L26</f>
        <v>0.0362498292655634</v>
      </c>
      <c r="O30" s="172"/>
      <c r="P30" s="161" t="s">
        <v>159</v>
      </c>
      <c r="Q30" s="162" t="n">
        <f aca="false">SUM(C100:C103)</f>
        <v>18270.5173631331</v>
      </c>
      <c r="R30" s="162" t="n">
        <f aca="false">SUM(D100:D103)</f>
        <v>19498.8405882495</v>
      </c>
      <c r="S30" s="162" t="n">
        <f aca="false">SUM(E100:E103)</f>
        <v>18629.8331562109</v>
      </c>
      <c r="T30" s="162" t="n">
        <f aca="false">SUM(F100:F103)</f>
        <v>25509.7414709463</v>
      </c>
      <c r="U30" s="162" t="n">
        <f aca="false">SUM(G100:G103)</f>
        <v>5617.30038906232</v>
      </c>
      <c r="V30" s="162" t="n">
        <f aca="false">SUM(H100:H103)</f>
        <v>25996.2628948079</v>
      </c>
      <c r="W30" s="162" t="n">
        <f aca="false">SUM(I100:I103)</f>
        <v>6622.46477661765</v>
      </c>
      <c r="X30" s="162" t="n">
        <f aca="false">SUM(J100:J103)</f>
        <v>15509.8699047642</v>
      </c>
      <c r="Y30" s="162" t="n">
        <f aca="false">SUM(K100:K103)</f>
        <v>81712.628403625</v>
      </c>
      <c r="Z30" s="162" t="n">
        <f aca="false">SUM(L100:L103)</f>
        <v>217367.458947417</v>
      </c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</row>
    <row r="31" customFormat="false" ht="12.75" hidden="false" customHeight="false" outlineLevel="0" collapsed="false">
      <c r="B31" s="161" t="s">
        <v>160</v>
      </c>
      <c r="C31" s="162" t="n">
        <v>4639.64991001865</v>
      </c>
      <c r="D31" s="162" t="n">
        <v>4143.66189154638</v>
      </c>
      <c r="E31" s="162" t="n">
        <v>3090.80313268131</v>
      </c>
      <c r="F31" s="162" t="n">
        <v>6020.92814352354</v>
      </c>
      <c r="G31" s="162" t="n">
        <v>1235.66898185749</v>
      </c>
      <c r="H31" s="162" t="n">
        <v>6629.31131982264</v>
      </c>
      <c r="I31" s="163" t="n">
        <v>1778.41090413707</v>
      </c>
      <c r="J31" s="163" t="n">
        <v>3794.72994305689</v>
      </c>
      <c r="K31" s="155" t="n">
        <v>19993.6553623083</v>
      </c>
      <c r="L31" s="164" t="n">
        <f aca="false">SUM(C31:K31)</f>
        <v>51326.8195889522</v>
      </c>
      <c r="M31" s="165" t="n">
        <f aca="false">(L31-L27)/L27</f>
        <v>0.0426326146396224</v>
      </c>
      <c r="Q31" s="106"/>
      <c r="R31" s="106"/>
      <c r="S31" s="106"/>
      <c r="T31" s="106"/>
      <c r="U31" s="106"/>
      <c r="V31" s="106"/>
      <c r="W31" s="106"/>
      <c r="X31" s="106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</row>
    <row r="32" customFormat="false" ht="12.75" hidden="false" customHeight="false" outlineLevel="0" collapsed="false">
      <c r="B32" s="161" t="s">
        <v>161</v>
      </c>
      <c r="C32" s="162" t="n">
        <v>4454.22025077233</v>
      </c>
      <c r="D32" s="162" t="n">
        <v>4294.80895034539</v>
      </c>
      <c r="E32" s="162" t="n">
        <v>2928.38557375532</v>
      </c>
      <c r="F32" s="162" t="n">
        <v>5857.49889147498</v>
      </c>
      <c r="G32" s="162" t="n">
        <v>1322.28155681316</v>
      </c>
      <c r="H32" s="162" t="n">
        <v>6572.87148548208</v>
      </c>
      <c r="I32" s="163" t="n">
        <v>1731.61865360131</v>
      </c>
      <c r="J32" s="163" t="n">
        <v>3667.15368042844</v>
      </c>
      <c r="K32" s="155" t="n">
        <v>20081.5465757024</v>
      </c>
      <c r="L32" s="164" t="n">
        <f aca="false">SUM(C32:K32)</f>
        <v>50910.3856183754</v>
      </c>
      <c r="M32" s="165" t="n">
        <f aca="false">(L32-L28)/L28</f>
        <v>0.025010291728438</v>
      </c>
      <c r="Q32" s="106"/>
      <c r="R32" s="106"/>
      <c r="S32" s="106"/>
      <c r="T32" s="106"/>
      <c r="U32" s="106"/>
      <c r="V32" s="106"/>
      <c r="W32" s="106"/>
      <c r="X32" s="106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</row>
    <row r="33" customFormat="false" ht="12.75" hidden="false" customHeight="false" outlineLevel="0" collapsed="false">
      <c r="B33" s="161" t="s">
        <v>162</v>
      </c>
      <c r="C33" s="162" t="n">
        <v>4704.65073131004</v>
      </c>
      <c r="D33" s="162" t="n">
        <v>4330.24583367115</v>
      </c>
      <c r="E33" s="162" t="n">
        <v>3014.76747868327</v>
      </c>
      <c r="F33" s="162" t="n">
        <v>5848.32035509499</v>
      </c>
      <c r="G33" s="162" t="n">
        <v>1307.80171348929</v>
      </c>
      <c r="H33" s="162" t="n">
        <v>6540.00162094778</v>
      </c>
      <c r="I33" s="163" t="n">
        <v>1702.43679177811</v>
      </c>
      <c r="J33" s="163" t="n">
        <v>3457.21965561591</v>
      </c>
      <c r="K33" s="155" t="n">
        <v>19762.2156566636</v>
      </c>
      <c r="L33" s="164" t="n">
        <f aca="false">SUM(C33:K33)</f>
        <v>50667.6598372542</v>
      </c>
      <c r="M33" s="165" t="n">
        <f aca="false">(L33-L29)/L29</f>
        <v>0.0316287865936185</v>
      </c>
      <c r="Q33" s="106"/>
      <c r="R33" s="106"/>
      <c r="S33" s="106"/>
      <c r="T33" s="106"/>
      <c r="U33" s="106"/>
      <c r="V33" s="106"/>
      <c r="W33" s="106"/>
      <c r="X33" s="106"/>
    </row>
    <row r="34" customFormat="false" ht="12.75" hidden="false" customHeight="false" outlineLevel="0" collapsed="false">
      <c r="B34" s="161" t="s">
        <v>163</v>
      </c>
      <c r="C34" s="169" t="n">
        <v>5043.61008494243</v>
      </c>
      <c r="D34" s="169" t="n">
        <v>4092.79548796339</v>
      </c>
      <c r="E34" s="169" t="n">
        <v>2473.09022277361</v>
      </c>
      <c r="F34" s="169" t="n">
        <v>5870.679059367</v>
      </c>
      <c r="G34" s="169" t="n">
        <v>1087.69701931013</v>
      </c>
      <c r="H34" s="169" t="n">
        <v>6456.83433329538</v>
      </c>
      <c r="I34" s="166" t="n">
        <v>1831.3750986214</v>
      </c>
      <c r="J34" s="166" t="n">
        <v>3847.95300932916</v>
      </c>
      <c r="K34" s="167" t="n">
        <v>19197.1379536943</v>
      </c>
      <c r="L34" s="170" t="n">
        <f aca="false">SUM(C34:K34)</f>
        <v>49901.1722692968</v>
      </c>
      <c r="M34" s="171" t="n">
        <f aca="false">(L34-L30)/L30</f>
        <v>-0.00919033106493732</v>
      </c>
      <c r="Q34" s="106"/>
      <c r="R34" s="106"/>
      <c r="S34" s="106"/>
      <c r="T34" s="106"/>
      <c r="U34" s="106"/>
      <c r="V34" s="106"/>
      <c r="W34" s="106"/>
      <c r="X34" s="106"/>
    </row>
    <row r="35" customFormat="false" ht="12.75" hidden="false" customHeight="false" outlineLevel="0" collapsed="false">
      <c r="B35" s="161" t="s">
        <v>164</v>
      </c>
      <c r="C35" s="169" t="n">
        <v>5111.83973002841</v>
      </c>
      <c r="D35" s="169" t="n">
        <v>4133.95843296698</v>
      </c>
      <c r="E35" s="169" t="n">
        <v>2543.91290812266</v>
      </c>
      <c r="F35" s="169" t="n">
        <v>6077.08890433593</v>
      </c>
      <c r="G35" s="169" t="n">
        <v>1135.04183596072</v>
      </c>
      <c r="H35" s="169" t="n">
        <v>6559.35715309957</v>
      </c>
      <c r="I35" s="166" t="n">
        <v>1777.29248787385</v>
      </c>
      <c r="J35" s="166" t="n">
        <v>3845.22969248429</v>
      </c>
      <c r="K35" s="167" t="n">
        <v>19272.5081880153</v>
      </c>
      <c r="L35" s="170" t="n">
        <f aca="false">SUM(C35:K35)</f>
        <v>50456.2293328877</v>
      </c>
      <c r="M35" s="171" t="n">
        <f aca="false">(L35-L31)/L31</f>
        <v>-0.0169617027323452</v>
      </c>
      <c r="Q35" s="106"/>
      <c r="R35" s="106"/>
      <c r="S35" s="106"/>
      <c r="T35" s="106"/>
      <c r="U35" s="106"/>
      <c r="V35" s="106"/>
      <c r="W35" s="106"/>
      <c r="X35" s="106"/>
    </row>
    <row r="36" customFormat="false" ht="12.75" hidden="false" customHeight="false" outlineLevel="0" collapsed="false">
      <c r="B36" s="161" t="s">
        <v>165</v>
      </c>
      <c r="C36" s="169" t="n">
        <v>5240.50216561557</v>
      </c>
      <c r="D36" s="169" t="n">
        <v>4061.18055817141</v>
      </c>
      <c r="E36" s="169" t="n">
        <v>2724.90730376094</v>
      </c>
      <c r="F36" s="169" t="n">
        <v>5956.31494584483</v>
      </c>
      <c r="G36" s="169" t="n">
        <v>1097.86067715946</v>
      </c>
      <c r="H36" s="169" t="n">
        <v>6452.11603045506</v>
      </c>
      <c r="I36" s="166" t="n">
        <v>1826.28042894423</v>
      </c>
      <c r="J36" s="166" t="n">
        <v>3666.64022936745</v>
      </c>
      <c r="K36" s="167" t="n">
        <v>19096.1959407062</v>
      </c>
      <c r="L36" s="170" t="n">
        <f aca="false">SUM(C36:K36)</f>
        <v>50121.9982800252</v>
      </c>
      <c r="M36" s="171" t="n">
        <f aca="false">(L36-L32)/L32</f>
        <v>-0.0154857860291998</v>
      </c>
      <c r="Q36" s="106"/>
      <c r="R36" s="106"/>
      <c r="S36" s="106"/>
      <c r="T36" s="106"/>
      <c r="U36" s="106"/>
      <c r="V36" s="106"/>
      <c r="W36" s="106"/>
      <c r="X36" s="106"/>
    </row>
    <row r="37" customFormat="false" ht="12.75" hidden="false" customHeight="false" outlineLevel="0" collapsed="false">
      <c r="B37" s="161" t="s">
        <v>166</v>
      </c>
      <c r="C37" s="169" t="n">
        <v>5132.77593857269</v>
      </c>
      <c r="D37" s="169" t="n">
        <v>4102.96723211738</v>
      </c>
      <c r="E37" s="169" t="n">
        <v>2687.76376170081</v>
      </c>
      <c r="F37" s="169" t="n">
        <v>5948.19454393643</v>
      </c>
      <c r="G37" s="169" t="n">
        <v>1077.59528083002</v>
      </c>
      <c r="H37" s="169" t="n">
        <v>6394.41337649148</v>
      </c>
      <c r="I37" s="166" t="n">
        <v>1718.42757467019</v>
      </c>
      <c r="J37" s="166" t="n">
        <v>3880.46398344047</v>
      </c>
      <c r="K37" s="167" t="n">
        <v>19062.6327071653</v>
      </c>
      <c r="L37" s="170" t="n">
        <f aca="false">SUM(C37:K37)</f>
        <v>50005.2343989248</v>
      </c>
      <c r="M37" s="171" t="n">
        <f aca="false">(L37-L33)/L33</f>
        <v>-0.0130739300069732</v>
      </c>
      <c r="Q37" s="106"/>
      <c r="R37" s="106"/>
      <c r="S37" s="106"/>
      <c r="T37" s="106"/>
      <c r="U37" s="106"/>
      <c r="V37" s="106"/>
      <c r="W37" s="106"/>
      <c r="X37" s="106"/>
    </row>
    <row r="38" customFormat="false" ht="12.75" hidden="false" customHeight="false" outlineLevel="0" collapsed="false">
      <c r="B38" s="161" t="s">
        <v>167</v>
      </c>
      <c r="C38" s="162" t="n">
        <v>4565.64571674341</v>
      </c>
      <c r="D38" s="162" t="n">
        <v>4106.98383750679</v>
      </c>
      <c r="E38" s="162" t="n">
        <v>2944.03655121406</v>
      </c>
      <c r="F38" s="162" t="n">
        <v>6027.66776269846</v>
      </c>
      <c r="G38" s="162" t="n">
        <v>1284.01548835529</v>
      </c>
      <c r="H38" s="162" t="n">
        <v>6696.84493142041</v>
      </c>
      <c r="I38" s="163" t="n">
        <v>1421.08298674855</v>
      </c>
      <c r="J38" s="163" t="n">
        <v>3626.78220963303</v>
      </c>
      <c r="K38" s="155" t="n">
        <v>21063.750725267</v>
      </c>
      <c r="L38" s="164" t="n">
        <f aca="false">SUM(C38:K38)</f>
        <v>51736.810209587</v>
      </c>
      <c r="M38" s="165" t="n">
        <f aca="false">(L38-L34)/L34</f>
        <v>0.0367854672909075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</row>
    <row r="39" customFormat="false" ht="12.75" hidden="false" customHeight="false" outlineLevel="0" collapsed="false">
      <c r="B39" s="161" t="s">
        <v>168</v>
      </c>
      <c r="C39" s="162" t="n">
        <v>4552.32562271035</v>
      </c>
      <c r="D39" s="162" t="n">
        <v>4354.90410174244</v>
      </c>
      <c r="E39" s="162" t="n">
        <v>3028.75043281428</v>
      </c>
      <c r="F39" s="162" t="n">
        <v>5903.26980553812</v>
      </c>
      <c r="G39" s="162" t="n">
        <v>1235.11702247646</v>
      </c>
      <c r="H39" s="162" t="n">
        <v>6521.33739699546</v>
      </c>
      <c r="I39" s="163" t="n">
        <v>1502.05918817024</v>
      </c>
      <c r="J39" s="163" t="n">
        <v>3518.72776724655</v>
      </c>
      <c r="K39" s="155" t="n">
        <v>20464.621158864</v>
      </c>
      <c r="L39" s="164" t="n">
        <f aca="false">SUM(C39:K39)</f>
        <v>51081.1124965579</v>
      </c>
      <c r="M39" s="165" t="n">
        <f aca="false">(L39-L35)/L35</f>
        <v>0.012384658384745</v>
      </c>
      <c r="Q39" s="106"/>
      <c r="R39" s="106"/>
      <c r="S39" s="106"/>
      <c r="T39" s="106"/>
      <c r="U39" s="106"/>
      <c r="V39" s="106"/>
      <c r="W39" s="106"/>
      <c r="X39" s="106"/>
    </row>
    <row r="40" customFormat="false" ht="12.75" hidden="false" customHeight="false" outlineLevel="0" collapsed="false">
      <c r="B40" s="161" t="s">
        <v>169</v>
      </c>
      <c r="C40" s="162" t="n">
        <v>4398.52476120027</v>
      </c>
      <c r="D40" s="162" t="n">
        <v>4107.68482241</v>
      </c>
      <c r="E40" s="162" t="n">
        <v>2931.51560541071</v>
      </c>
      <c r="F40" s="162" t="n">
        <v>5815.09949356128</v>
      </c>
      <c r="G40" s="162" t="n">
        <v>1218.46562386389</v>
      </c>
      <c r="H40" s="162" t="n">
        <v>6715.73658967376</v>
      </c>
      <c r="I40" s="163" t="n">
        <v>1447.98902644105</v>
      </c>
      <c r="J40" s="163" t="n">
        <v>3551.98286058963</v>
      </c>
      <c r="K40" s="155" t="n">
        <v>20539.0239714358</v>
      </c>
      <c r="L40" s="164" t="n">
        <f aca="false">SUM(C40:K40)</f>
        <v>50726.0227545864</v>
      </c>
      <c r="M40" s="165" t="n">
        <f aca="false">(L40-L36)/L36</f>
        <v>0.0120510852577461</v>
      </c>
    </row>
    <row r="41" customFormat="false" ht="12.75" hidden="false" customHeight="false" outlineLevel="0" collapsed="false">
      <c r="B41" s="161" t="s">
        <v>170</v>
      </c>
      <c r="C41" s="162" t="n">
        <v>4650.27310281859</v>
      </c>
      <c r="D41" s="162" t="n">
        <v>4420.69029286013</v>
      </c>
      <c r="E41" s="162" t="n">
        <v>3100.86083146313</v>
      </c>
      <c r="F41" s="162" t="n">
        <v>5886.46498637095</v>
      </c>
      <c r="G41" s="162" t="n">
        <v>1329.25438848673</v>
      </c>
      <c r="H41" s="162" t="n">
        <v>6558.49136632712</v>
      </c>
      <c r="I41" s="163" t="n">
        <v>1308.023590753</v>
      </c>
      <c r="J41" s="163" t="n">
        <v>3952.17214842278</v>
      </c>
      <c r="K41" s="155" t="n">
        <v>20985.4451277133</v>
      </c>
      <c r="L41" s="164" t="n">
        <f aca="false">SUM(C41:K41)</f>
        <v>52191.6758352158</v>
      </c>
      <c r="M41" s="165" t="n">
        <f aca="false">(L41-L37)/L37</f>
        <v>0.0437242513223373</v>
      </c>
    </row>
    <row r="42" customFormat="false" ht="12.75" hidden="false" customHeight="false" outlineLevel="0" collapsed="false">
      <c r="B42" s="161" t="s">
        <v>171</v>
      </c>
      <c r="C42" s="169" t="n">
        <v>5309.97170162285</v>
      </c>
      <c r="D42" s="169" t="n">
        <v>5182.41473142644</v>
      </c>
      <c r="E42" s="169" t="n">
        <v>4036.60882706467</v>
      </c>
      <c r="F42" s="169" t="n">
        <v>5891.37776791617</v>
      </c>
      <c r="G42" s="169" t="n">
        <v>1204.92282807993</v>
      </c>
      <c r="H42" s="169" t="n">
        <v>7313.8437589225</v>
      </c>
      <c r="I42" s="166" t="n">
        <v>1682.43324599508</v>
      </c>
      <c r="J42" s="166" t="n">
        <v>3900.95934480521</v>
      </c>
      <c r="K42" s="167" t="n">
        <v>21169.4372801418</v>
      </c>
      <c r="L42" s="170" t="n">
        <f aca="false">SUM(C42:K42)</f>
        <v>55691.9694859747</v>
      </c>
      <c r="M42" s="171" t="n">
        <f aca="false">(L42-L38)/L38</f>
        <v>0.0764476831943302</v>
      </c>
    </row>
    <row r="43" customFormat="false" ht="12.75" hidden="false" customHeight="false" outlineLevel="0" collapsed="false">
      <c r="B43" s="161" t="s">
        <v>172</v>
      </c>
      <c r="C43" s="169" t="n">
        <v>5455.52649844443</v>
      </c>
      <c r="D43" s="169" t="n">
        <v>4982.01034718357</v>
      </c>
      <c r="E43" s="169" t="n">
        <v>3726.17018439565</v>
      </c>
      <c r="F43" s="169" t="n">
        <v>6181.15176892512</v>
      </c>
      <c r="G43" s="169" t="n">
        <v>1311.33037563795</v>
      </c>
      <c r="H43" s="169" t="n">
        <v>7302.29476397423</v>
      </c>
      <c r="I43" s="166" t="n">
        <v>1552.69373624705</v>
      </c>
      <c r="J43" s="166" t="n">
        <v>4179.58987376354</v>
      </c>
      <c r="K43" s="167" t="n">
        <v>20503.1837754802</v>
      </c>
      <c r="L43" s="170" t="n">
        <f aca="false">SUM(C43:K43)</f>
        <v>55193.9513240518</v>
      </c>
      <c r="M43" s="171" t="n">
        <f aca="false">(L43-L39)/L39</f>
        <v>0.0805158428718843</v>
      </c>
    </row>
    <row r="44" customFormat="false" ht="12.75" hidden="false" customHeight="false" outlineLevel="0" collapsed="false">
      <c r="B44" s="161" t="s">
        <v>173</v>
      </c>
      <c r="C44" s="169" t="n">
        <v>5307.85888405868</v>
      </c>
      <c r="D44" s="169" t="n">
        <v>5389.42654387562</v>
      </c>
      <c r="E44" s="169" t="n">
        <v>3933.85538271196</v>
      </c>
      <c r="F44" s="169" t="n">
        <v>5811.70546195404</v>
      </c>
      <c r="G44" s="169" t="n">
        <v>1237.37058844942</v>
      </c>
      <c r="H44" s="169" t="n">
        <v>7180.26919567754</v>
      </c>
      <c r="I44" s="166" t="n">
        <v>1452.54863361025</v>
      </c>
      <c r="J44" s="166" t="n">
        <v>3959.99060987149</v>
      </c>
      <c r="K44" s="167" t="n">
        <v>20973.1867973648</v>
      </c>
      <c r="L44" s="170" t="n">
        <f aca="false">SUM(C44:K44)</f>
        <v>55246.2120975737</v>
      </c>
      <c r="M44" s="171" t="n">
        <f aca="false">(L44-L40)/L40</f>
        <v>0.0891098709799533</v>
      </c>
    </row>
    <row r="45" customFormat="false" ht="12.75" hidden="false" customHeight="false" outlineLevel="0" collapsed="false">
      <c r="B45" s="161" t="s">
        <v>174</v>
      </c>
      <c r="C45" s="169" t="n">
        <v>5558.7250162275</v>
      </c>
      <c r="D45" s="169" t="n">
        <v>5277.66977273741</v>
      </c>
      <c r="E45" s="169" t="n">
        <v>4156.78810237439</v>
      </c>
      <c r="F45" s="169" t="n">
        <v>5933.48306127664</v>
      </c>
      <c r="G45" s="169" t="n">
        <v>1310.47069119729</v>
      </c>
      <c r="H45" s="169" t="n">
        <v>7315.5056746646</v>
      </c>
      <c r="I45" s="166" t="n">
        <v>1541.30689988337</v>
      </c>
      <c r="J45" s="166" t="n">
        <v>4148.85718024297</v>
      </c>
      <c r="K45" s="167" t="n">
        <v>21430.9337282892</v>
      </c>
      <c r="L45" s="170" t="n">
        <f aca="false">SUM(C45:K45)</f>
        <v>56673.7401268934</v>
      </c>
      <c r="M45" s="171" t="n">
        <f aca="false">(L45-L41)/L41</f>
        <v>0.0858769951328785</v>
      </c>
    </row>
    <row r="46" customFormat="false" ht="12.75" hidden="false" customHeight="false" outlineLevel="0" collapsed="false">
      <c r="B46" s="161" t="s">
        <v>175</v>
      </c>
      <c r="C46" s="162" t="n">
        <v>5674.23749821047</v>
      </c>
      <c r="D46" s="162" t="n">
        <v>5084.26142762634</v>
      </c>
      <c r="E46" s="162" t="n">
        <v>4170.27594598652</v>
      </c>
      <c r="F46" s="162" t="n">
        <v>6369.4479774251</v>
      </c>
      <c r="G46" s="162" t="n">
        <v>1644.34982394671</v>
      </c>
      <c r="H46" s="162" t="n">
        <v>6890.40838520021</v>
      </c>
      <c r="I46" s="163" t="n">
        <v>1807.00265751923</v>
      </c>
      <c r="J46" s="163" t="n">
        <v>3514.94273347552</v>
      </c>
      <c r="K46" s="155" t="n">
        <v>21641.670458751</v>
      </c>
      <c r="L46" s="164" t="n">
        <f aca="false">SUM(C46:K46)</f>
        <v>56796.5969081411</v>
      </c>
      <c r="M46" s="165" t="n">
        <f aca="false">(L46-L42)/L42</f>
        <v>0.0198345907383403</v>
      </c>
    </row>
    <row r="47" customFormat="false" ht="12.75" hidden="false" customHeight="false" outlineLevel="0" collapsed="false">
      <c r="B47" s="161" t="s">
        <v>176</v>
      </c>
      <c r="C47" s="162" t="n">
        <v>5896.77886913089</v>
      </c>
      <c r="D47" s="162" t="n">
        <v>5357.42585305537</v>
      </c>
      <c r="E47" s="162" t="n">
        <v>4287.80104676104</v>
      </c>
      <c r="F47" s="162" t="n">
        <v>6807.43565271447</v>
      </c>
      <c r="G47" s="162" t="n">
        <v>1881.1465381901</v>
      </c>
      <c r="H47" s="162" t="n">
        <v>6889.2132094266</v>
      </c>
      <c r="I47" s="163" t="n">
        <v>2089.98960798718</v>
      </c>
      <c r="J47" s="163" t="n">
        <v>3796.31752179086</v>
      </c>
      <c r="K47" s="155" t="n">
        <v>23319.0945139374</v>
      </c>
      <c r="L47" s="164" t="n">
        <f aca="false">SUM(C47:K47)</f>
        <v>60325.2028129939</v>
      </c>
      <c r="M47" s="165" t="n">
        <f aca="false">(L47-L43)/L43</f>
        <v>0.0929676416681206</v>
      </c>
    </row>
    <row r="48" customFormat="false" ht="12.75" hidden="false" customHeight="false" outlineLevel="0" collapsed="false">
      <c r="B48" s="161" t="s">
        <v>177</v>
      </c>
      <c r="C48" s="162" t="n">
        <v>5656.83293081875</v>
      </c>
      <c r="D48" s="162" t="n">
        <v>5566.2334491601</v>
      </c>
      <c r="E48" s="162" t="n">
        <v>4523.39250838533</v>
      </c>
      <c r="F48" s="162" t="n">
        <v>6759.03393659902</v>
      </c>
      <c r="G48" s="162" t="n">
        <v>1657.72304532515</v>
      </c>
      <c r="H48" s="162" t="n">
        <v>6994.50524584978</v>
      </c>
      <c r="I48" s="163" t="n">
        <v>2117.62130847531</v>
      </c>
      <c r="J48" s="163" t="n">
        <v>4044.51324812558</v>
      </c>
      <c r="K48" s="155" t="n">
        <v>23779.283311595</v>
      </c>
      <c r="L48" s="164" t="n">
        <f aca="false">SUM(C48:K48)</f>
        <v>61099.1389843341</v>
      </c>
      <c r="M48" s="165" t="n">
        <f aca="false">(L48-L44)/L44</f>
        <v>0.105942591619188</v>
      </c>
    </row>
    <row r="49" customFormat="false" ht="12.75" hidden="false" customHeight="false" outlineLevel="0" collapsed="false">
      <c r="B49" s="161" t="s">
        <v>178</v>
      </c>
      <c r="C49" s="162" t="n">
        <v>6066.24151865249</v>
      </c>
      <c r="D49" s="162" t="n">
        <v>5690.8400096031</v>
      </c>
      <c r="E49" s="162" t="n">
        <v>4463.63752942884</v>
      </c>
      <c r="F49" s="162" t="n">
        <v>6756.46168678805</v>
      </c>
      <c r="G49" s="162" t="n">
        <v>1673.58887857124</v>
      </c>
      <c r="H49" s="162" t="n">
        <v>7645.92078739945</v>
      </c>
      <c r="I49" s="163" t="n">
        <v>2063.00545363169</v>
      </c>
      <c r="J49" s="163" t="n">
        <v>3821.45051109554</v>
      </c>
      <c r="K49" s="155" t="n">
        <v>23666.1600383975</v>
      </c>
      <c r="L49" s="164" t="n">
        <f aca="false">SUM(C49:K49)</f>
        <v>61847.3064135679</v>
      </c>
      <c r="M49" s="165" t="n">
        <f aca="false">(L49-L45)/L45</f>
        <v>0.0912868336391922</v>
      </c>
    </row>
    <row r="50" customFormat="false" ht="12.75" hidden="false" customHeight="false" outlineLevel="0" collapsed="false">
      <c r="B50" s="161" t="s">
        <v>179</v>
      </c>
      <c r="C50" s="169" t="n">
        <v>5451.41260124365</v>
      </c>
      <c r="D50" s="169" t="n">
        <v>5440.34899199851</v>
      </c>
      <c r="E50" s="169" t="n">
        <v>4488.76923401312</v>
      </c>
      <c r="F50" s="169" t="n">
        <v>7060.69076760421</v>
      </c>
      <c r="G50" s="169" t="n">
        <v>1860.67548276749</v>
      </c>
      <c r="H50" s="169" t="n">
        <v>9069.44495146677</v>
      </c>
      <c r="I50" s="166" t="n">
        <v>2292.34806808616</v>
      </c>
      <c r="J50" s="166" t="n">
        <v>4044.60968909858</v>
      </c>
      <c r="K50" s="167" t="n">
        <v>24646.5933374238</v>
      </c>
      <c r="L50" s="170" t="n">
        <f aca="false">SUM(C50:K50)</f>
        <v>64354.8931237023</v>
      </c>
      <c r="M50" s="171" t="n">
        <f aca="false">(L50-L46)/L46</f>
        <v>0.133076568439223</v>
      </c>
    </row>
    <row r="51" customFormat="false" ht="12.75" hidden="false" customHeight="false" outlineLevel="0" collapsed="false">
      <c r="B51" s="161" t="s">
        <v>180</v>
      </c>
      <c r="C51" s="169" t="n">
        <v>5675.39635640994</v>
      </c>
      <c r="D51" s="169" t="n">
        <v>5734.46850751716</v>
      </c>
      <c r="E51" s="169" t="n">
        <v>4922.20258987427</v>
      </c>
      <c r="F51" s="169" t="n">
        <v>7115.84159843693</v>
      </c>
      <c r="G51" s="169" t="n">
        <v>1759.83417023548</v>
      </c>
      <c r="H51" s="169" t="n">
        <v>8250.86106064526</v>
      </c>
      <c r="I51" s="166" t="n">
        <v>2003.36027001305</v>
      </c>
      <c r="J51" s="166" t="n">
        <v>4299.10168715781</v>
      </c>
      <c r="K51" s="167" t="n">
        <v>24237.2005247577</v>
      </c>
      <c r="L51" s="170" t="n">
        <f aca="false">SUM(C51:K51)</f>
        <v>63998.2667650476</v>
      </c>
      <c r="M51" s="171" t="n">
        <f aca="false">(L51-L47)/L47</f>
        <v>0.0608877182467175</v>
      </c>
    </row>
    <row r="52" customFormat="false" ht="12.75" hidden="false" customHeight="false" outlineLevel="0" collapsed="false">
      <c r="B52" s="161" t="s">
        <v>181</v>
      </c>
      <c r="C52" s="169" t="n">
        <v>5534.68275257301</v>
      </c>
      <c r="D52" s="169" t="n">
        <v>5230.12964434261</v>
      </c>
      <c r="E52" s="169" t="n">
        <v>4966.58544704724</v>
      </c>
      <c r="F52" s="169" t="n">
        <v>6851.21958357832</v>
      </c>
      <c r="G52" s="169" t="n">
        <v>1957.80836016332</v>
      </c>
      <c r="H52" s="169" t="n">
        <v>7476.59064477834</v>
      </c>
      <c r="I52" s="166" t="n">
        <v>1925.24056319836</v>
      </c>
      <c r="J52" s="166" t="n">
        <v>4458.77509534747</v>
      </c>
      <c r="K52" s="167" t="n">
        <v>24586.2592640653</v>
      </c>
      <c r="L52" s="170" t="n">
        <f aca="false">SUM(C52:K52)</f>
        <v>62987.2913550939</v>
      </c>
      <c r="M52" s="171" t="n">
        <f aca="false">(L52-L48)/L48</f>
        <v>0.0309030929428322</v>
      </c>
    </row>
    <row r="53" customFormat="false" ht="12.75" hidden="false" customHeight="false" outlineLevel="0" collapsed="false">
      <c r="B53" s="161" t="s">
        <v>182</v>
      </c>
      <c r="C53" s="169" t="n">
        <v>5524.25996394882</v>
      </c>
      <c r="D53" s="169" t="n">
        <v>5362.03420843813</v>
      </c>
      <c r="E53" s="169" t="n">
        <v>4830.28023071979</v>
      </c>
      <c r="F53" s="169" t="n">
        <v>7117.01703792352</v>
      </c>
      <c r="G53" s="169" t="n">
        <v>1990.15048270769</v>
      </c>
      <c r="H53" s="169" t="n">
        <v>8822.11844319956</v>
      </c>
      <c r="I53" s="166" t="n">
        <v>2238.11382912297</v>
      </c>
      <c r="J53" s="166" t="n">
        <v>4234.37219846934</v>
      </c>
      <c r="K53" s="167" t="n">
        <v>25266.2291657097</v>
      </c>
      <c r="L53" s="170" t="n">
        <f aca="false">SUM(C53:K53)</f>
        <v>65384.5755602395</v>
      </c>
      <c r="M53" s="171" t="n">
        <f aca="false">(L53-L49)/L49</f>
        <v>0.0571935845195621</v>
      </c>
    </row>
    <row r="54" customFormat="false" ht="12.75" hidden="false" customHeight="false" outlineLevel="0" collapsed="false">
      <c r="B54" s="161" t="s">
        <v>183</v>
      </c>
      <c r="C54" s="162" t="n">
        <v>5940.10271838446</v>
      </c>
      <c r="D54" s="162" t="n">
        <v>5658.5004410843</v>
      </c>
      <c r="E54" s="162" t="n">
        <v>5330.21274039699</v>
      </c>
      <c r="F54" s="162" t="n">
        <v>6273.29843331901</v>
      </c>
      <c r="G54" s="162" t="n">
        <v>1578.78221288543</v>
      </c>
      <c r="H54" s="162" t="n">
        <v>8369.16198084758</v>
      </c>
      <c r="I54" s="163" t="n">
        <v>2053.38011893603</v>
      </c>
      <c r="J54" s="163" t="n">
        <v>5101.66215892514</v>
      </c>
      <c r="K54" s="155" t="n">
        <v>26470.8198082363</v>
      </c>
      <c r="L54" s="164" t="n">
        <f aca="false">SUM(C54:K54)</f>
        <v>66775.9206130152</v>
      </c>
      <c r="M54" s="165" t="n">
        <f aca="false">(L54-L50)/L50</f>
        <v>0.0376199442155746</v>
      </c>
    </row>
    <row r="55" customFormat="false" ht="12.75" hidden="false" customHeight="false" outlineLevel="0" collapsed="false">
      <c r="B55" s="161" t="s">
        <v>184</v>
      </c>
      <c r="C55" s="162" t="n">
        <v>5949.8104703667</v>
      </c>
      <c r="D55" s="162" t="n">
        <v>6400.57208700178</v>
      </c>
      <c r="E55" s="162" t="n">
        <v>5964.41272551566</v>
      </c>
      <c r="F55" s="162" t="n">
        <v>7002.3224126369</v>
      </c>
      <c r="G55" s="162" t="n">
        <v>1871.14111009106</v>
      </c>
      <c r="H55" s="162" t="n">
        <v>8943.77750125845</v>
      </c>
      <c r="I55" s="163" t="n">
        <v>2093.72301003856</v>
      </c>
      <c r="J55" s="163" t="n">
        <v>4824.59356191913</v>
      </c>
      <c r="K55" s="155" t="n">
        <v>26129.6295640751</v>
      </c>
      <c r="L55" s="164" t="n">
        <f aca="false">SUM(C55:K55)</f>
        <v>69179.9824429034</v>
      </c>
      <c r="M55" s="165" t="n">
        <f aca="false">(L55-L51)/L51</f>
        <v>0.0809665001847483</v>
      </c>
    </row>
    <row r="56" customFormat="false" ht="12.75" hidden="false" customHeight="false" outlineLevel="0" collapsed="false">
      <c r="B56" s="161" t="s">
        <v>185</v>
      </c>
      <c r="C56" s="162" t="n">
        <v>5853.75789833614</v>
      </c>
      <c r="D56" s="162" t="n">
        <v>6106.94950548427</v>
      </c>
      <c r="E56" s="162" t="n">
        <v>5793.65248551393</v>
      </c>
      <c r="F56" s="162" t="n">
        <v>6764.69200665221</v>
      </c>
      <c r="G56" s="162" t="n">
        <v>1840.29815465123</v>
      </c>
      <c r="H56" s="162" t="n">
        <v>8899.49557194914</v>
      </c>
      <c r="I56" s="163" t="n">
        <v>2243.19885671583</v>
      </c>
      <c r="J56" s="163" t="n">
        <v>4876.63339745508</v>
      </c>
      <c r="K56" s="155" t="n">
        <v>27151.800222268</v>
      </c>
      <c r="L56" s="164" t="n">
        <f aca="false">SUM(C56:K56)</f>
        <v>69530.4780990259</v>
      </c>
      <c r="M56" s="165" t="n">
        <f aca="false">(L56-L52)/L52</f>
        <v>0.10388106240423</v>
      </c>
    </row>
    <row r="57" customFormat="false" ht="12.75" hidden="false" customHeight="false" outlineLevel="0" collapsed="false">
      <c r="B57" s="161" t="s">
        <v>186</v>
      </c>
      <c r="C57" s="162" t="n">
        <v>6087.881573465</v>
      </c>
      <c r="D57" s="162" t="n">
        <v>6246.58140903963</v>
      </c>
      <c r="E57" s="162" t="n">
        <v>5788.56711153708</v>
      </c>
      <c r="F57" s="162" t="n">
        <v>6498.47084585735</v>
      </c>
      <c r="G57" s="162" t="n">
        <v>1968.14556168991</v>
      </c>
      <c r="H57" s="162" t="n">
        <v>8418.02461505884</v>
      </c>
      <c r="I57" s="163" t="n">
        <v>2157.55784027439</v>
      </c>
      <c r="J57" s="163" t="n">
        <v>5194.8414051752</v>
      </c>
      <c r="K57" s="155" t="n">
        <v>27107.1197908724</v>
      </c>
      <c r="L57" s="164" t="n">
        <f aca="false">SUM(C57:K57)</f>
        <v>69467.1901529698</v>
      </c>
      <c r="M57" s="165" t="n">
        <f aca="false">(L57-L53)/L53</f>
        <v>0.0624400259197046</v>
      </c>
    </row>
    <row r="58" customFormat="false" ht="12.75" hidden="false" customHeight="false" outlineLevel="0" collapsed="false">
      <c r="B58" s="161" t="s">
        <v>187</v>
      </c>
      <c r="C58" s="169" t="n">
        <v>6607.51946366587</v>
      </c>
      <c r="D58" s="169" t="n">
        <v>5679.21522813515</v>
      </c>
      <c r="E58" s="169" t="n">
        <v>5498.28771179509</v>
      </c>
      <c r="F58" s="169" t="n">
        <v>6401.23177822879</v>
      </c>
      <c r="G58" s="169" t="n">
        <v>1601.36415881542</v>
      </c>
      <c r="H58" s="169" t="n">
        <v>8431.85377768016</v>
      </c>
      <c r="I58" s="166" t="n">
        <v>2730.7831030934</v>
      </c>
      <c r="J58" s="166" t="n">
        <v>4584.45745770959</v>
      </c>
      <c r="K58" s="167" t="n">
        <v>25514.8386511425</v>
      </c>
      <c r="L58" s="170" t="n">
        <f aca="false">SUM(C58:K58)</f>
        <v>67049.551330266</v>
      </c>
      <c r="M58" s="171" t="n">
        <f aca="false">(L58-L54)/L54</f>
        <v>0.00409774533602554</v>
      </c>
    </row>
    <row r="59" customFormat="false" ht="12.75" hidden="false" customHeight="false" outlineLevel="0" collapsed="false">
      <c r="A59" s="173"/>
      <c r="B59" s="161" t="s">
        <v>188</v>
      </c>
      <c r="C59" s="169" t="n">
        <v>6757.32704097022</v>
      </c>
      <c r="D59" s="169" t="n">
        <v>5294.30478320646</v>
      </c>
      <c r="E59" s="169" t="n">
        <v>5223.36875108794</v>
      </c>
      <c r="F59" s="169" t="n">
        <v>5938.8735081258</v>
      </c>
      <c r="G59" s="169" t="n">
        <v>1896.12328477518</v>
      </c>
      <c r="H59" s="169" t="n">
        <v>8461.81643035455</v>
      </c>
      <c r="I59" s="166" t="n">
        <v>2758.37501385169</v>
      </c>
      <c r="J59" s="166" t="n">
        <v>4579.27444201814</v>
      </c>
      <c r="K59" s="167" t="n">
        <v>24481.6795128391</v>
      </c>
      <c r="L59" s="170" t="n">
        <f aca="false">SUM(C59:K59)</f>
        <v>65391.142767229</v>
      </c>
      <c r="M59" s="171" t="n">
        <f aca="false">(L59-L55)/L55</f>
        <v>-0.054767861191659</v>
      </c>
    </row>
    <row r="60" customFormat="false" ht="13.5" hidden="false" customHeight="true" outlineLevel="0" collapsed="false">
      <c r="A60" s="173"/>
      <c r="B60" s="161" t="s">
        <v>189</v>
      </c>
      <c r="C60" s="169" t="n">
        <v>6124.50880376838</v>
      </c>
      <c r="D60" s="169" t="n">
        <v>5843.12116074926</v>
      </c>
      <c r="E60" s="169" t="n">
        <v>5082.1715696482</v>
      </c>
      <c r="F60" s="169" t="n">
        <v>6227.77878772005</v>
      </c>
      <c r="G60" s="169" t="n">
        <v>1707.29293162383</v>
      </c>
      <c r="H60" s="169" t="n">
        <v>7373.50548947149</v>
      </c>
      <c r="I60" s="166" t="n">
        <v>2942.27947166919</v>
      </c>
      <c r="J60" s="166" t="n">
        <v>4659.809497659</v>
      </c>
      <c r="K60" s="167" t="n">
        <v>26261.7489222596</v>
      </c>
      <c r="L60" s="170" t="n">
        <f aca="false">SUM(C60:K60)</f>
        <v>66222.216634569</v>
      </c>
      <c r="M60" s="171" t="n">
        <f aca="false">(L60-L56)/L56</f>
        <v>-0.0475800189342178</v>
      </c>
    </row>
    <row r="61" customFormat="false" ht="12.75" hidden="false" customHeight="false" outlineLevel="0" collapsed="false">
      <c r="A61" s="173"/>
      <c r="B61" s="161" t="s">
        <v>190</v>
      </c>
      <c r="C61" s="169" t="n">
        <v>6192.53139157192</v>
      </c>
      <c r="D61" s="169" t="n">
        <v>5239.14475625027</v>
      </c>
      <c r="E61" s="169" t="n">
        <v>4547.04706906699</v>
      </c>
      <c r="F61" s="169" t="n">
        <v>6015.88022715116</v>
      </c>
      <c r="G61" s="169" t="n">
        <v>1588.35135629618</v>
      </c>
      <c r="H61" s="169" t="n">
        <v>6824.62081400638</v>
      </c>
      <c r="I61" s="166" t="n">
        <v>2752.23628171758</v>
      </c>
      <c r="J61" s="166" t="n">
        <v>4278.12856393124</v>
      </c>
      <c r="K61" s="167" t="n">
        <v>24516.2146374418</v>
      </c>
      <c r="L61" s="170" t="n">
        <f aca="false">SUM(C61:K61)</f>
        <v>61954.1550974336</v>
      </c>
      <c r="M61" s="171" t="n">
        <f aca="false">(L61-L57)/L57</f>
        <v>-0.108152280796045</v>
      </c>
    </row>
    <row r="62" customFormat="false" ht="12.75" hidden="false" customHeight="false" outlineLevel="0" collapsed="false">
      <c r="A62" s="173"/>
      <c r="B62" s="161" t="s">
        <v>191</v>
      </c>
      <c r="C62" s="162" t="n">
        <v>4987.38770755864</v>
      </c>
      <c r="D62" s="162" t="n">
        <v>4370.71907245872</v>
      </c>
      <c r="E62" s="162" t="n">
        <v>4189.84442407564</v>
      </c>
      <c r="F62" s="162" t="n">
        <v>5180.14256625914</v>
      </c>
      <c r="G62" s="162" t="n">
        <v>1458.99301109554</v>
      </c>
      <c r="H62" s="162" t="n">
        <v>5949.40516129107</v>
      </c>
      <c r="I62" s="163" t="n">
        <v>1702.69591470973</v>
      </c>
      <c r="J62" s="163" t="n">
        <v>3643.08654023858</v>
      </c>
      <c r="K62" s="155" t="n">
        <v>19509.4907642723</v>
      </c>
      <c r="L62" s="164" t="n">
        <f aca="false">SUM(C62:K62)</f>
        <v>50991.7651619594</v>
      </c>
      <c r="M62" s="165" t="n">
        <f aca="false">(L62-L58)/L58</f>
        <v>-0.239491329169539</v>
      </c>
    </row>
    <row r="63" customFormat="false" ht="12.75" hidden="false" customHeight="false" outlineLevel="0" collapsed="false">
      <c r="A63" s="173"/>
      <c r="B63" s="161" t="s">
        <v>192</v>
      </c>
      <c r="C63" s="162" t="n">
        <v>4916.07277360829</v>
      </c>
      <c r="D63" s="162" t="n">
        <v>4364.59396337123</v>
      </c>
      <c r="E63" s="162" t="n">
        <v>3863.49786731211</v>
      </c>
      <c r="F63" s="162" t="n">
        <v>5179.10793201422</v>
      </c>
      <c r="G63" s="162" t="n">
        <v>1295.42454068701</v>
      </c>
      <c r="H63" s="162" t="n">
        <v>6052.52697076134</v>
      </c>
      <c r="I63" s="163" t="n">
        <v>1819.83346242946</v>
      </c>
      <c r="J63" s="163" t="n">
        <v>3883.71357859792</v>
      </c>
      <c r="K63" s="155" t="n">
        <v>19084.0118182544</v>
      </c>
      <c r="L63" s="164" t="n">
        <f aca="false">SUM(C63:K63)</f>
        <v>50458.7829070359</v>
      </c>
      <c r="M63" s="165" t="n">
        <f aca="false">(L63-L59)/L59</f>
        <v>-0.228354471695767</v>
      </c>
    </row>
    <row r="64" customFormat="false" ht="12.75" hidden="false" customHeight="false" outlineLevel="0" collapsed="false">
      <c r="B64" s="161" t="s">
        <v>193</v>
      </c>
      <c r="C64" s="162" t="n">
        <v>4917.39774805201</v>
      </c>
      <c r="D64" s="162" t="n">
        <v>4868.2197479144</v>
      </c>
      <c r="E64" s="162" t="n">
        <v>3872.56747518608</v>
      </c>
      <c r="F64" s="162" t="n">
        <v>5418.28334008657</v>
      </c>
      <c r="G64" s="162" t="n">
        <v>1167.87633424501</v>
      </c>
      <c r="H64" s="162" t="n">
        <v>6282.97727652718</v>
      </c>
      <c r="I64" s="163" t="n">
        <v>1804.58515766432</v>
      </c>
      <c r="J64" s="163" t="n">
        <v>3519.28066231555</v>
      </c>
      <c r="K64" s="155" t="n">
        <v>19188.8107210761</v>
      </c>
      <c r="L64" s="164" t="n">
        <f aca="false">SUM(C64:K64)</f>
        <v>51039.9984630673</v>
      </c>
      <c r="M64" s="165" t="n">
        <f aca="false">(L64-L60)/L60</f>
        <v>-0.229261703142332</v>
      </c>
    </row>
    <row r="65" customFormat="false" ht="12.75" hidden="false" customHeight="false" outlineLevel="0" collapsed="false">
      <c r="B65" s="161" t="s">
        <v>194</v>
      </c>
      <c r="C65" s="162" t="n">
        <v>4863.35993232113</v>
      </c>
      <c r="D65" s="162" t="n">
        <v>4537.05446475084</v>
      </c>
      <c r="E65" s="162" t="n">
        <v>3803.26214371739</v>
      </c>
      <c r="F65" s="162" t="n">
        <v>5069.39880118379</v>
      </c>
      <c r="G65" s="162" t="n">
        <v>1272.7210113594</v>
      </c>
      <c r="H65" s="162" t="n">
        <v>6201.50055594413</v>
      </c>
      <c r="I65" s="163" t="n">
        <v>1871.43414285614</v>
      </c>
      <c r="J65" s="163" t="n">
        <v>3543.895075812</v>
      </c>
      <c r="K65" s="155" t="n">
        <v>19044.2687567169</v>
      </c>
      <c r="L65" s="164" t="n">
        <f aca="false">SUM(C65:K65)</f>
        <v>50206.8948846618</v>
      </c>
      <c r="M65" s="165" t="n">
        <f aca="false">(L65-L61)/L61</f>
        <v>-0.189612144565562</v>
      </c>
    </row>
    <row r="66" customFormat="false" ht="12.75" hidden="false" customHeight="false" outlineLevel="0" collapsed="false">
      <c r="B66" s="161" t="str">
        <f aca="false">EXPT_TN!B66</f>
        <v>2010:1</v>
      </c>
      <c r="C66" s="169" t="n">
        <v>5170.17216386947</v>
      </c>
      <c r="D66" s="169" t="n">
        <v>5037.0663232925</v>
      </c>
      <c r="E66" s="169" t="n">
        <v>3771.40038768057</v>
      </c>
      <c r="F66" s="169" t="n">
        <v>5457.43396477557</v>
      </c>
      <c r="G66" s="169" t="n">
        <v>1240.66821450327</v>
      </c>
      <c r="H66" s="169" t="n">
        <v>6656.66737446516</v>
      </c>
      <c r="I66" s="166" t="n">
        <v>1546.42118652673</v>
      </c>
      <c r="J66" s="166" t="n">
        <v>4020.5792417081</v>
      </c>
      <c r="K66" s="167" t="n">
        <v>19532.1843791941</v>
      </c>
      <c r="L66" s="170" t="n">
        <f aca="false">SUM(C66:K66)</f>
        <v>52432.5932360155</v>
      </c>
      <c r="M66" s="171" t="n">
        <f aca="false">(L66-L62)/L62</f>
        <v>0.0282560933021207</v>
      </c>
    </row>
    <row r="67" customFormat="false" ht="12.75" hidden="false" customHeight="false" outlineLevel="0" collapsed="false">
      <c r="B67" s="161" t="str">
        <f aca="false">EXPT_TN!B67</f>
        <v>2010:2</v>
      </c>
      <c r="C67" s="169" t="n">
        <v>5272.17787774052</v>
      </c>
      <c r="D67" s="169" t="n">
        <v>4725.49460767679</v>
      </c>
      <c r="E67" s="169" t="n">
        <v>3839.94291207633</v>
      </c>
      <c r="F67" s="169" t="n">
        <v>5818.05890183376</v>
      </c>
      <c r="G67" s="169" t="n">
        <v>1361.62066372321</v>
      </c>
      <c r="H67" s="169" t="n">
        <v>6906.80061637659</v>
      </c>
      <c r="I67" s="166" t="n">
        <v>1414.54414130702</v>
      </c>
      <c r="J67" s="166" t="n">
        <v>4053.19104206435</v>
      </c>
      <c r="K67" s="167" t="n">
        <v>19775.1078374086</v>
      </c>
      <c r="L67" s="170" t="n">
        <f aca="false">SUM(C67:K67)</f>
        <v>53166.9386002071</v>
      </c>
      <c r="M67" s="171" t="n">
        <f aca="false">(L67-L63)/L63</f>
        <v>0.053670650323862</v>
      </c>
    </row>
    <row r="68" customFormat="false" ht="12.75" hidden="false" customHeight="false" outlineLevel="0" collapsed="false">
      <c r="B68" s="161" t="str">
        <f aca="false">EXPT_TN!B68</f>
        <v>2010:3</v>
      </c>
      <c r="C68" s="169" t="n">
        <v>5154.13540284455</v>
      </c>
      <c r="D68" s="169" t="n">
        <v>4949.67663713925</v>
      </c>
      <c r="E68" s="169" t="n">
        <v>3852.65650539806</v>
      </c>
      <c r="F68" s="169" t="n">
        <v>5522.5475291193</v>
      </c>
      <c r="G68" s="169" t="n">
        <v>1218.43197880439</v>
      </c>
      <c r="H68" s="169" t="n">
        <v>7295.76628262661</v>
      </c>
      <c r="I68" s="166" t="n">
        <v>1412.50202873589</v>
      </c>
      <c r="J68" s="166" t="n">
        <v>3946.91797953291</v>
      </c>
      <c r="K68" s="167" t="n">
        <v>20077.4654564795</v>
      </c>
      <c r="L68" s="170" t="n">
        <f aca="false">SUM(C68:K68)</f>
        <v>53430.0998006804</v>
      </c>
      <c r="M68" s="171" t="n">
        <f aca="false">(L68-L64)/L64</f>
        <v>0.0468280056736811</v>
      </c>
    </row>
    <row r="69" customFormat="false" ht="12.75" hidden="false" customHeight="false" outlineLevel="0" collapsed="false">
      <c r="B69" s="161" t="str">
        <f aca="false">EXPT_TN!B69</f>
        <v>2010:4</v>
      </c>
      <c r="C69" s="169" t="n">
        <v>5103.25500338459</v>
      </c>
      <c r="D69" s="169" t="n">
        <v>5076.46606071805</v>
      </c>
      <c r="E69" s="169" t="n">
        <v>4470.9258804381</v>
      </c>
      <c r="F69" s="169" t="n">
        <v>5433.93804887258</v>
      </c>
      <c r="G69" s="169" t="n">
        <v>1291.29827007789</v>
      </c>
      <c r="H69" s="169" t="n">
        <v>6881.27977765874</v>
      </c>
      <c r="I69" s="166" t="n">
        <v>1831.97340090381</v>
      </c>
      <c r="J69" s="166" t="n">
        <v>3907.00559154001</v>
      </c>
      <c r="K69" s="167" t="n">
        <v>20468.3430857945</v>
      </c>
      <c r="L69" s="170" t="n">
        <f aca="false">SUM(C69:K69)</f>
        <v>54464.4851193882</v>
      </c>
      <c r="M69" s="171" t="n">
        <f aca="false">(L69-L65)/L65</f>
        <v>0.0848009072161752</v>
      </c>
    </row>
    <row r="70" customFormat="false" ht="12.75" hidden="false" customHeight="false" outlineLevel="0" collapsed="false">
      <c r="B70" s="161" t="str">
        <f aca="false">EXPT_TN!B70</f>
        <v>2011:1</v>
      </c>
      <c r="C70" s="162" t="n">
        <v>4988.95913661465</v>
      </c>
      <c r="D70" s="162" t="n">
        <v>4856.9784830348</v>
      </c>
      <c r="E70" s="162" t="n">
        <v>3652.38813184016</v>
      </c>
      <c r="F70" s="162" t="n">
        <v>5971.5264970617</v>
      </c>
      <c r="G70" s="162" t="n">
        <v>1220.73882294134</v>
      </c>
      <c r="H70" s="162" t="n">
        <v>6732.80021628253</v>
      </c>
      <c r="I70" s="163" t="n">
        <v>1812.48706217872</v>
      </c>
      <c r="J70" s="163" t="n">
        <v>4336.81541833926</v>
      </c>
      <c r="K70" s="155" t="n">
        <v>21978.9974373303</v>
      </c>
      <c r="L70" s="164" t="n">
        <f aca="false">SUM(C70:K70)</f>
        <v>55551.6912056234</v>
      </c>
      <c r="M70" s="165" t="n">
        <f aca="false">(L70-L66)/L66</f>
        <v>0.0594877685253496</v>
      </c>
    </row>
    <row r="71" customFormat="false" ht="12.75" hidden="false" customHeight="false" outlineLevel="0" collapsed="false">
      <c r="B71" s="161" t="str">
        <f aca="false">EXPT_TN!B71</f>
        <v>2011:2</v>
      </c>
      <c r="C71" s="162" t="n">
        <v>5066.53647311414</v>
      </c>
      <c r="D71" s="162" t="n">
        <v>4813.96814872946</v>
      </c>
      <c r="E71" s="162" t="n">
        <v>3766.16671965644</v>
      </c>
      <c r="F71" s="162" t="n">
        <v>6081.89562535957</v>
      </c>
      <c r="G71" s="162" t="n">
        <v>1222.29786077329</v>
      </c>
      <c r="H71" s="162" t="n">
        <v>6609.6422569534</v>
      </c>
      <c r="I71" s="163" t="n">
        <v>1760.06545807838</v>
      </c>
      <c r="J71" s="163" t="n">
        <v>3944.14567991172</v>
      </c>
      <c r="K71" s="155" t="n">
        <v>21300.3154788536</v>
      </c>
      <c r="L71" s="164" t="n">
        <f aca="false">SUM(C71:K71)</f>
        <v>54565.03370143</v>
      </c>
      <c r="M71" s="165" t="n">
        <f aca="false">(L71-L67)/L67</f>
        <v>0.0262963250853304</v>
      </c>
    </row>
    <row r="72" customFormat="false" ht="12.75" hidden="false" customHeight="false" outlineLevel="0" collapsed="false">
      <c r="B72" s="161" t="str">
        <f aca="false">EXPT_TN!B72</f>
        <v>2011:3</v>
      </c>
      <c r="C72" s="162" t="n">
        <v>5037.63984991732</v>
      </c>
      <c r="D72" s="162" t="n">
        <v>4715.92513002311</v>
      </c>
      <c r="E72" s="162" t="n">
        <v>3803.87996841271</v>
      </c>
      <c r="F72" s="162" t="n">
        <v>5888.15519319937</v>
      </c>
      <c r="G72" s="162" t="n">
        <v>1391.63397469548</v>
      </c>
      <c r="H72" s="162" t="n">
        <v>6340.8299670266</v>
      </c>
      <c r="I72" s="163" t="n">
        <v>1804.55339812766</v>
      </c>
      <c r="J72" s="163" t="n">
        <v>3857.53246895267</v>
      </c>
      <c r="K72" s="155" t="n">
        <v>21499.9156315827</v>
      </c>
      <c r="L72" s="164" t="n">
        <f aca="false">SUM(C72:K72)</f>
        <v>54340.0655819376</v>
      </c>
      <c r="M72" s="165" t="n">
        <f aca="false">(L72-L68)/L68</f>
        <v>0.0170309579179481</v>
      </c>
    </row>
    <row r="73" customFormat="false" ht="12.75" hidden="false" customHeight="false" outlineLevel="0" collapsed="false">
      <c r="B73" s="161" t="str">
        <f aca="false">EXPT_TN!B73</f>
        <v>2011:4</v>
      </c>
      <c r="C73" s="162" t="n">
        <v>5054.94801937983</v>
      </c>
      <c r="D73" s="162" t="n">
        <v>4817.09466741716</v>
      </c>
      <c r="E73" s="162" t="n">
        <v>3810.24414669757</v>
      </c>
      <c r="F73" s="162" t="n">
        <v>5809.83594327127</v>
      </c>
      <c r="G73" s="162" t="n">
        <v>1473.05156444207</v>
      </c>
      <c r="H73" s="162" t="n">
        <v>6390.80859575531</v>
      </c>
      <c r="I73" s="163" t="n">
        <v>1853.49081195753</v>
      </c>
      <c r="J73" s="163" t="n">
        <v>4022.94710874546</v>
      </c>
      <c r="K73" s="155" t="n">
        <v>21829.4777608392</v>
      </c>
      <c r="L73" s="164" t="n">
        <f aca="false">SUM(C73:K73)</f>
        <v>55061.8986185054</v>
      </c>
      <c r="M73" s="165" t="n">
        <f aca="false">(L73-L69)/L69</f>
        <v>0.0109688634310522</v>
      </c>
    </row>
    <row r="74" customFormat="false" ht="12.75" hidden="false" customHeight="true" outlineLevel="0" collapsed="false">
      <c r="B74" s="161" t="str">
        <f aca="false">EXPT_VL!B74</f>
        <v>2012:1</v>
      </c>
      <c r="C74" s="169" t="n">
        <v>4931.53380160237</v>
      </c>
      <c r="D74" s="169" t="n">
        <v>4666.36834038821</v>
      </c>
      <c r="E74" s="169" t="n">
        <v>4051.62948576129</v>
      </c>
      <c r="F74" s="169" t="n">
        <v>5622.92570905607</v>
      </c>
      <c r="G74" s="169" t="n">
        <v>1454.33491977092</v>
      </c>
      <c r="H74" s="169" t="n">
        <v>6208.60905759253</v>
      </c>
      <c r="I74" s="166" t="n">
        <v>1769.91442429802</v>
      </c>
      <c r="J74" s="166" t="n">
        <v>3725.01674618357</v>
      </c>
      <c r="K74" s="167" t="n">
        <v>21248.1367135022</v>
      </c>
      <c r="L74" s="170" t="n">
        <f aca="false">SUM(C74:K74)</f>
        <v>53678.4691981552</v>
      </c>
      <c r="M74" s="171" t="n">
        <f aca="false">(L74-L70)/L70</f>
        <v>-0.0337203416640283</v>
      </c>
    </row>
    <row r="75" customFormat="false" ht="12.75" hidden="false" customHeight="false" outlineLevel="0" collapsed="false">
      <c r="B75" s="161" t="str">
        <f aca="false">EXPT_VL!B75</f>
        <v>2012:2</v>
      </c>
      <c r="C75" s="169" t="n">
        <v>4886.6290785215</v>
      </c>
      <c r="D75" s="169" t="n">
        <v>4751.95163012417</v>
      </c>
      <c r="E75" s="169" t="n">
        <v>4063.30171675357</v>
      </c>
      <c r="F75" s="169" t="n">
        <v>5770.7327849917</v>
      </c>
      <c r="G75" s="169" t="n">
        <v>1429.93144871601</v>
      </c>
      <c r="H75" s="169" t="n">
        <v>5862.74643631568</v>
      </c>
      <c r="I75" s="166" t="n">
        <v>1648.81789206575</v>
      </c>
      <c r="J75" s="166" t="n">
        <v>3500.36505567633</v>
      </c>
      <c r="K75" s="167" t="n">
        <v>20887.196706879</v>
      </c>
      <c r="L75" s="170" t="n">
        <f aca="false">SUM(C75:K75)</f>
        <v>52801.6727500437</v>
      </c>
      <c r="M75" s="171" t="n">
        <f aca="false">(L75-L71)/L71</f>
        <v>-0.0323166839964781</v>
      </c>
    </row>
    <row r="76" customFormat="false" ht="12.75" hidden="false" customHeight="true" outlineLevel="0" collapsed="false">
      <c r="B76" s="161" t="str">
        <f aca="false">EXPT_VL!B76</f>
        <v>2012:3</v>
      </c>
      <c r="C76" s="169" t="n">
        <v>4795.96709286743</v>
      </c>
      <c r="D76" s="169" t="n">
        <v>4480.31701594124</v>
      </c>
      <c r="E76" s="169" t="n">
        <v>3797.76664001079</v>
      </c>
      <c r="F76" s="169" t="n">
        <v>5575.17236242673</v>
      </c>
      <c r="G76" s="169" t="n">
        <v>1291.15466816969</v>
      </c>
      <c r="H76" s="169" t="n">
        <v>6362.2307196276</v>
      </c>
      <c r="I76" s="166" t="n">
        <v>1765.71422839585</v>
      </c>
      <c r="J76" s="166" t="n">
        <v>3641.29267317826</v>
      </c>
      <c r="K76" s="167" t="n">
        <v>20915.0571756119</v>
      </c>
      <c r="L76" s="170" t="n">
        <f aca="false">SUM(C76:K76)</f>
        <v>52624.6725762295</v>
      </c>
      <c r="M76" s="171" t="n">
        <f aca="false">(L76-L72)/L72</f>
        <v>-0.0315677389664087</v>
      </c>
    </row>
    <row r="77" customFormat="false" ht="12.75" hidden="false" customHeight="false" outlineLevel="0" collapsed="false">
      <c r="B77" s="161" t="str">
        <f aca="false">EXPT_VL!B77</f>
        <v>2012:4</v>
      </c>
      <c r="C77" s="169" t="n">
        <v>4723.56987234546</v>
      </c>
      <c r="D77" s="169" t="n">
        <v>4315.91465569409</v>
      </c>
      <c r="E77" s="169" t="n">
        <v>4032.08189569362</v>
      </c>
      <c r="F77" s="169" t="n">
        <v>5371.82710730993</v>
      </c>
      <c r="G77" s="169" t="n">
        <v>1330.50735832166</v>
      </c>
      <c r="H77" s="169" t="n">
        <v>5769.23446750083</v>
      </c>
      <c r="I77" s="166" t="n">
        <v>1524.44319942741</v>
      </c>
      <c r="J77" s="166" t="n">
        <v>3310.78669586036</v>
      </c>
      <c r="K77" s="167" t="n">
        <v>20603.0107029697</v>
      </c>
      <c r="L77" s="170" t="n">
        <f aca="false">SUM(C77:K77)</f>
        <v>50981.3759551231</v>
      </c>
      <c r="M77" s="171" t="n">
        <f aca="false">(L77-L73)/L73</f>
        <v>-0.0741079179207761</v>
      </c>
    </row>
    <row r="78" customFormat="false" ht="12.75" hidden="false" customHeight="false" outlineLevel="0" collapsed="false">
      <c r="B78" s="161" t="str">
        <f aca="false">EXPT_VL!B78</f>
        <v>2013:1</v>
      </c>
      <c r="C78" s="162" t="n">
        <v>4681.19918122193</v>
      </c>
      <c r="D78" s="162" t="n">
        <v>4377.46645094963</v>
      </c>
      <c r="E78" s="162" t="n">
        <v>3641.62157030041</v>
      </c>
      <c r="F78" s="162" t="n">
        <v>6081.11315449237</v>
      </c>
      <c r="G78" s="162" t="n">
        <v>1382.03351428982</v>
      </c>
      <c r="H78" s="162" t="n">
        <v>5728.59305379401</v>
      </c>
      <c r="I78" s="163" t="n">
        <v>1362.57817270428</v>
      </c>
      <c r="J78" s="163" t="n">
        <v>3225.45232153523</v>
      </c>
      <c r="K78" s="155" t="n">
        <v>20293.1639215222</v>
      </c>
      <c r="L78" s="164" t="n">
        <f aca="false">SUM(C78:K78)</f>
        <v>50773.2213408099</v>
      </c>
      <c r="M78" s="165" t="n">
        <f aca="false">(L78-L74)/L74</f>
        <v>-0.0541231503197401</v>
      </c>
    </row>
    <row r="79" customFormat="false" ht="12.75" hidden="false" customHeight="false" outlineLevel="0" collapsed="false">
      <c r="B79" s="161" t="str">
        <f aca="false">EXPT_VL!B79</f>
        <v>2013:2</v>
      </c>
      <c r="C79" s="162" t="n">
        <v>4880.90745789192</v>
      </c>
      <c r="D79" s="162" t="n">
        <v>4512.29674530802</v>
      </c>
      <c r="E79" s="162" t="n">
        <v>3582.45722550947</v>
      </c>
      <c r="F79" s="162" t="n">
        <v>6006.49176478197</v>
      </c>
      <c r="G79" s="162" t="n">
        <v>1406.85666001788</v>
      </c>
      <c r="H79" s="162" t="n">
        <v>5317.82645647534</v>
      </c>
      <c r="I79" s="163" t="n">
        <v>1463.06229523392</v>
      </c>
      <c r="J79" s="163" t="n">
        <v>3107.74421585884</v>
      </c>
      <c r="K79" s="155" t="n">
        <v>20178.520312853</v>
      </c>
      <c r="L79" s="164" t="n">
        <f aca="false">SUM(C79:K79)</f>
        <v>50456.1631339303</v>
      </c>
      <c r="M79" s="165" t="n">
        <f aca="false">(L79-L75)/L75</f>
        <v>-0.044421123308284</v>
      </c>
    </row>
    <row r="80" customFormat="false" ht="12.75" hidden="false" customHeight="false" outlineLevel="0" collapsed="false">
      <c r="B80" s="161" t="str">
        <f aca="false">EXPT_VL!B80</f>
        <v>2013:3</v>
      </c>
      <c r="C80" s="162" t="n">
        <v>4727.08735038122</v>
      </c>
      <c r="D80" s="162" t="n">
        <v>4346.85287158683</v>
      </c>
      <c r="E80" s="162" t="n">
        <v>3677.81442083599</v>
      </c>
      <c r="F80" s="162" t="n">
        <v>5924.54197695197</v>
      </c>
      <c r="G80" s="162" t="n">
        <v>1462.72011115841</v>
      </c>
      <c r="H80" s="162" t="n">
        <v>5471.09532202792</v>
      </c>
      <c r="I80" s="163" t="n">
        <v>1538.40940898441</v>
      </c>
      <c r="J80" s="163" t="n">
        <v>3295.25743029186</v>
      </c>
      <c r="K80" s="155" t="n">
        <v>20768.4786474278</v>
      </c>
      <c r="L80" s="164" t="n">
        <f aca="false">SUM(C80:K80)</f>
        <v>51212.2575396464</v>
      </c>
      <c r="M80" s="165" t="n">
        <f aca="false">(L80-L76)/L76</f>
        <v>-0.0268394075903675</v>
      </c>
    </row>
    <row r="81" customFormat="false" ht="12.75" hidden="false" customHeight="false" outlineLevel="0" collapsed="false">
      <c r="B81" s="161" t="str">
        <f aca="false">EXPT_VL!B81</f>
        <v>2013:4</v>
      </c>
      <c r="C81" s="162" t="n">
        <v>4647.76347180067</v>
      </c>
      <c r="D81" s="162" t="n">
        <v>4317.98361797527</v>
      </c>
      <c r="E81" s="162" t="n">
        <v>3258.62246087314</v>
      </c>
      <c r="F81" s="162" t="n">
        <v>5882.38424196882</v>
      </c>
      <c r="G81" s="162" t="n">
        <v>1372.41902586322</v>
      </c>
      <c r="H81" s="162" t="n">
        <v>5703.83414067351</v>
      </c>
      <c r="I81" s="163" t="n">
        <v>1411.04660660116</v>
      </c>
      <c r="J81" s="163" t="n">
        <v>3421.40556392377</v>
      </c>
      <c r="K81" s="155" t="n">
        <v>20420.904799499</v>
      </c>
      <c r="L81" s="164" t="n">
        <f aca="false">SUM(C81:K81)</f>
        <v>50436.3639291786</v>
      </c>
      <c r="M81" s="165" t="n">
        <f aca="false">(L81-L77)/L77</f>
        <v>-0.0106904142097749</v>
      </c>
    </row>
    <row r="82" customFormat="false" ht="12.75" hidden="false" customHeight="false" outlineLevel="0" collapsed="false">
      <c r="B82" s="161" t="str">
        <f aca="false">EXPT_VL!B82</f>
        <v>2014:1</v>
      </c>
      <c r="C82" s="169" t="n">
        <v>4094.25979647443</v>
      </c>
      <c r="D82" s="169" t="n">
        <v>3576.18344617995</v>
      </c>
      <c r="E82" s="169" t="n">
        <v>3314.20781974509</v>
      </c>
      <c r="F82" s="169" t="n">
        <v>6366.90869566038</v>
      </c>
      <c r="G82" s="169" t="n">
        <v>1306.11703493633</v>
      </c>
      <c r="H82" s="169" t="n">
        <v>5686.22140880461</v>
      </c>
      <c r="I82" s="166" t="n">
        <v>1439.60135501211</v>
      </c>
      <c r="J82" s="166" t="n">
        <v>3096.21592747442</v>
      </c>
      <c r="K82" s="167" t="n">
        <v>19204.7797218664</v>
      </c>
      <c r="L82" s="170" t="n">
        <f aca="false">SUM(C82:K82)</f>
        <v>48084.4952061538</v>
      </c>
      <c r="M82" s="171" t="n">
        <f aca="false">(L82-L78)/L78</f>
        <v>-0.0529555947732438</v>
      </c>
    </row>
    <row r="83" customFormat="false" ht="12.75" hidden="false" customHeight="false" outlineLevel="0" collapsed="false">
      <c r="B83" s="161" t="str">
        <f aca="false">EXPT_VL!B83</f>
        <v>2014:2</v>
      </c>
      <c r="C83" s="169" t="n">
        <v>4337.40089889311</v>
      </c>
      <c r="D83" s="169" t="n">
        <v>3716.93631588089</v>
      </c>
      <c r="E83" s="169" t="n">
        <v>3552.64528401452</v>
      </c>
      <c r="F83" s="169" t="n">
        <v>6307.15290324675</v>
      </c>
      <c r="G83" s="169" t="n">
        <v>1387.4680230377</v>
      </c>
      <c r="H83" s="169" t="n">
        <v>5904.74953088773</v>
      </c>
      <c r="I83" s="166" t="n">
        <v>1450.57231932511</v>
      </c>
      <c r="J83" s="166" t="n">
        <v>3229.87904244651</v>
      </c>
      <c r="K83" s="167" t="n">
        <v>19720.5418536769</v>
      </c>
      <c r="L83" s="170" t="n">
        <f aca="false">SUM(C83:K83)</f>
        <v>49607.3461714093</v>
      </c>
      <c r="M83" s="171" t="n">
        <f aca="false">(L83-L79)/L79</f>
        <v>-0.0168228598807242</v>
      </c>
    </row>
    <row r="84" customFormat="false" ht="12.75" hidden="false" customHeight="false" outlineLevel="0" collapsed="false">
      <c r="B84" s="161" t="str">
        <f aca="false">EXPT_VL!B84</f>
        <v>2014:3</v>
      </c>
      <c r="C84" s="169" t="n">
        <v>4105.61454784492</v>
      </c>
      <c r="D84" s="169" t="n">
        <v>3753.40773994883</v>
      </c>
      <c r="E84" s="169" t="n">
        <v>3226.06337634748</v>
      </c>
      <c r="F84" s="169" t="n">
        <v>6143.72596676866</v>
      </c>
      <c r="G84" s="169" t="n">
        <v>1523.55762482088</v>
      </c>
      <c r="H84" s="169" t="n">
        <v>6124.44287741889</v>
      </c>
      <c r="I84" s="166" t="n">
        <v>1463.97805144085</v>
      </c>
      <c r="J84" s="166" t="n">
        <v>3375.93383498095</v>
      </c>
      <c r="K84" s="167" t="n">
        <v>19720.4686522201</v>
      </c>
      <c r="L84" s="170" t="n">
        <f aca="false">SUM(C84:K84)</f>
        <v>49437.1926717915</v>
      </c>
      <c r="M84" s="171" t="n">
        <f aca="false">(L84-L80)/L80</f>
        <v>-0.0346609376960328</v>
      </c>
    </row>
    <row r="85" customFormat="false" ht="12.75" hidden="false" customHeight="false" outlineLevel="0" collapsed="false">
      <c r="B85" s="161" t="str">
        <f aca="false">EXPT_VL!B85</f>
        <v>2014:4</v>
      </c>
      <c r="C85" s="169" t="n">
        <v>4240.65797510407</v>
      </c>
      <c r="D85" s="169" t="n">
        <v>3751.64851814196</v>
      </c>
      <c r="E85" s="169" t="n">
        <v>3637.96054364607</v>
      </c>
      <c r="F85" s="169" t="n">
        <v>6111.05250969356</v>
      </c>
      <c r="G85" s="169" t="n">
        <v>1270.30022442159</v>
      </c>
      <c r="H85" s="169" t="n">
        <v>5825.62136577822</v>
      </c>
      <c r="I85" s="166" t="n">
        <v>1385.90330148291</v>
      </c>
      <c r="J85" s="166" t="n">
        <v>3183.89808255941</v>
      </c>
      <c r="K85" s="167" t="n">
        <v>20030.0322753053</v>
      </c>
      <c r="L85" s="170" t="n">
        <f aca="false">SUM(C85:K85)</f>
        <v>49437.0747961331</v>
      </c>
      <c r="M85" s="171" t="n">
        <f aca="false">(L85-L81)/L81</f>
        <v>-0.0198128702229331</v>
      </c>
    </row>
    <row r="86" customFormat="false" ht="12.75" hidden="false" customHeight="false" outlineLevel="0" collapsed="false">
      <c r="B86" s="161" t="str">
        <f aca="false">EXPT_VL!B86</f>
        <v>2015:1</v>
      </c>
      <c r="C86" s="162" t="n">
        <v>3926.79702209099</v>
      </c>
      <c r="D86" s="162" t="n">
        <v>4177.848013155</v>
      </c>
      <c r="E86" s="162" t="n">
        <v>3588.91022742528</v>
      </c>
      <c r="F86" s="162" t="n">
        <v>5433.53767007307</v>
      </c>
      <c r="G86" s="162" t="n">
        <v>1014.51373118276</v>
      </c>
      <c r="H86" s="162" t="n">
        <v>5264.30430902042</v>
      </c>
      <c r="I86" s="163" t="n">
        <v>1589.47034418676</v>
      </c>
      <c r="J86" s="163" t="n">
        <v>3755.28822094992</v>
      </c>
      <c r="K86" s="155" t="n">
        <v>19636.0100243808</v>
      </c>
      <c r="L86" s="164" t="n">
        <f aca="false">SUM(C86:K86)</f>
        <v>48386.679562465</v>
      </c>
      <c r="M86" s="165" t="n">
        <f aca="false">(L86-L82)/L82</f>
        <v>0.00628444480940659</v>
      </c>
    </row>
    <row r="87" customFormat="false" ht="12.75" hidden="false" customHeight="false" outlineLevel="0" collapsed="false">
      <c r="B87" s="161" t="str">
        <f aca="false">EXPT_VL!B87</f>
        <v>2015:2</v>
      </c>
      <c r="C87" s="162" t="n">
        <v>3988.90967870462</v>
      </c>
      <c r="D87" s="162" t="n">
        <v>4114.37419881786</v>
      </c>
      <c r="E87" s="162" t="n">
        <v>3782.94051638264</v>
      </c>
      <c r="F87" s="162" t="n">
        <v>5404.84261133937</v>
      </c>
      <c r="G87" s="162" t="n">
        <v>1356.11163734797</v>
      </c>
      <c r="H87" s="162" t="n">
        <v>5279.15415953196</v>
      </c>
      <c r="I87" s="163" t="n">
        <v>1820.87798832177</v>
      </c>
      <c r="J87" s="163" t="n">
        <v>3656.82269137229</v>
      </c>
      <c r="K87" s="155" t="n">
        <v>20127.9964456682</v>
      </c>
      <c r="L87" s="164" t="n">
        <f aca="false">SUM(C87:K87)</f>
        <v>49532.0299274866</v>
      </c>
      <c r="M87" s="165" t="n">
        <f aca="false">(L87-L83)/L83</f>
        <v>-0.00151824779463872</v>
      </c>
    </row>
    <row r="88" customFormat="false" ht="12.75" hidden="false" customHeight="false" outlineLevel="0" collapsed="false">
      <c r="B88" s="161" t="str">
        <f aca="false">EXPT_VL!B88</f>
        <v>2015:3</v>
      </c>
      <c r="C88" s="162" t="n">
        <v>4016.91434361644</v>
      </c>
      <c r="D88" s="162" t="n">
        <v>4451.35357435339</v>
      </c>
      <c r="E88" s="162" t="n">
        <v>3885.33331548224</v>
      </c>
      <c r="F88" s="162" t="n">
        <v>5429.77262174477</v>
      </c>
      <c r="G88" s="162" t="n">
        <v>1534.49100870235</v>
      </c>
      <c r="H88" s="162" t="n">
        <v>5118.14459525166</v>
      </c>
      <c r="I88" s="163" t="n">
        <v>1612.1833350232</v>
      </c>
      <c r="J88" s="163" t="n">
        <v>3280.86175678607</v>
      </c>
      <c r="K88" s="155" t="n">
        <v>19885.1292383193</v>
      </c>
      <c r="L88" s="164" t="n">
        <f aca="false">SUM(C88:K88)</f>
        <v>49214.1837892794</v>
      </c>
      <c r="M88" s="165" t="n">
        <f aca="false">(L88-L84)/L84</f>
        <v>-0.00451095360516662</v>
      </c>
    </row>
    <row r="89" customFormat="false" ht="12.75" hidden="false" customHeight="false" outlineLevel="0" collapsed="false">
      <c r="B89" s="161" t="str">
        <f aca="false">EXPT_VL!B89</f>
        <v>2015:4</v>
      </c>
      <c r="C89" s="162" t="n">
        <v>4343.45376794119</v>
      </c>
      <c r="D89" s="162" t="n">
        <v>4470.45525672495</v>
      </c>
      <c r="E89" s="162" t="n">
        <v>4040.08912616309</v>
      </c>
      <c r="F89" s="162" t="n">
        <v>5351.58463719829</v>
      </c>
      <c r="G89" s="162" t="n">
        <v>1267.21790273137</v>
      </c>
      <c r="H89" s="162" t="n">
        <v>5512.19769341116</v>
      </c>
      <c r="I89" s="163" t="n">
        <v>1680.57089702885</v>
      </c>
      <c r="J89" s="163" t="n">
        <v>3591.9384679246</v>
      </c>
      <c r="K89" s="155" t="n">
        <v>19991.8361658478</v>
      </c>
      <c r="L89" s="164" t="n">
        <f aca="false">SUM(C89:K89)</f>
        <v>50249.3439149713</v>
      </c>
      <c r="M89" s="165" t="n">
        <f aca="false">(L89-L85)/L85</f>
        <v>0.0164303636933977</v>
      </c>
    </row>
    <row r="90" customFormat="false" ht="12.75" hidden="false" customHeight="false" outlineLevel="0" collapsed="false">
      <c r="B90" s="161" t="str">
        <f aca="false">EXPT_VL!B90</f>
        <v>2016:1</v>
      </c>
      <c r="C90" s="169" t="n">
        <v>3974.991822158</v>
      </c>
      <c r="D90" s="169" t="n">
        <v>4136.18156816228</v>
      </c>
      <c r="E90" s="169" t="n">
        <v>3463.24100240378</v>
      </c>
      <c r="F90" s="169" t="n">
        <v>5804.7382659987</v>
      </c>
      <c r="G90" s="169" t="n">
        <v>1317.39037449321</v>
      </c>
      <c r="H90" s="169" t="n">
        <v>4673.11959773094</v>
      </c>
      <c r="I90" s="166" t="n">
        <v>1424.28954980868</v>
      </c>
      <c r="J90" s="166" t="n">
        <v>3426.16001388371</v>
      </c>
      <c r="K90" s="167" t="n">
        <v>18438.4183938634</v>
      </c>
      <c r="L90" s="170" t="n">
        <f aca="false">SUM(C90:K90)</f>
        <v>46658.5305885027</v>
      </c>
      <c r="M90" s="171" t="n">
        <f aca="false">(L90-L86)/L86</f>
        <v>-0.035715386746704</v>
      </c>
    </row>
    <row r="91" customFormat="false" ht="12.75" hidden="false" customHeight="true" outlineLevel="0" collapsed="false">
      <c r="B91" s="161" t="str">
        <f aca="false">EXPT_VL!B91</f>
        <v>2016:2</v>
      </c>
      <c r="C91" s="169" t="n">
        <v>4010.62967836659</v>
      </c>
      <c r="D91" s="169" t="n">
        <v>4237.95007676173</v>
      </c>
      <c r="E91" s="169" t="n">
        <v>3527.54769766212</v>
      </c>
      <c r="F91" s="169" t="n">
        <v>6172.4366948336</v>
      </c>
      <c r="G91" s="169" t="n">
        <v>1181.97751591114</v>
      </c>
      <c r="H91" s="169" t="n">
        <v>4941.20018535268</v>
      </c>
      <c r="I91" s="166" t="n">
        <v>1594.90314068661</v>
      </c>
      <c r="J91" s="166" t="n">
        <v>3628.07896868739</v>
      </c>
      <c r="K91" s="167" t="n">
        <v>19056.8085400813</v>
      </c>
      <c r="L91" s="170" t="n">
        <f aca="false">SUM(C91:K91)</f>
        <v>48351.5324983431</v>
      </c>
      <c r="M91" s="171" t="n">
        <f aca="false">(L91-L87)/L87</f>
        <v>-0.0238330113034283</v>
      </c>
    </row>
    <row r="92" customFormat="false" ht="12.75" hidden="false" customHeight="false" outlineLevel="0" collapsed="false">
      <c r="B92" s="161" t="str">
        <f aca="false">EXPT_VL!B92</f>
        <v>2016:3</v>
      </c>
      <c r="C92" s="169" t="n">
        <v>3684.43609072176</v>
      </c>
      <c r="D92" s="169" t="n">
        <v>4646.26120921427</v>
      </c>
      <c r="E92" s="169" t="n">
        <v>3609.71940431342</v>
      </c>
      <c r="F92" s="169" t="n">
        <v>5810.44840297421</v>
      </c>
      <c r="G92" s="169" t="n">
        <v>1139.18535855133</v>
      </c>
      <c r="H92" s="169" t="n">
        <v>5214.85367224802</v>
      </c>
      <c r="I92" s="166" t="n">
        <v>1539.97669413785</v>
      </c>
      <c r="J92" s="166" t="n">
        <v>3600.89269145664</v>
      </c>
      <c r="K92" s="167" t="n">
        <v>18707.3946030639</v>
      </c>
      <c r="L92" s="170" t="n">
        <f aca="false">SUM(C92:K92)</f>
        <v>47953.1681266814</v>
      </c>
      <c r="M92" s="171" t="n">
        <f aca="false">(L92-L88)/L88</f>
        <v>-0.0256230128289301</v>
      </c>
    </row>
    <row r="93" customFormat="false" ht="12.75" hidden="false" customHeight="false" outlineLevel="0" collapsed="false">
      <c r="B93" s="161" t="str">
        <f aca="false">EXPT_VL!B93</f>
        <v>2016:4</v>
      </c>
      <c r="C93" s="169" t="n">
        <v>4430.7655807089</v>
      </c>
      <c r="D93" s="169" t="n">
        <v>4548.13769134461</v>
      </c>
      <c r="E93" s="169" t="n">
        <v>3771.85530594245</v>
      </c>
      <c r="F93" s="169" t="n">
        <v>6057.77623464959</v>
      </c>
      <c r="G93" s="169" t="n">
        <v>1080.63949550619</v>
      </c>
      <c r="H93" s="169" t="n">
        <v>5675.24533518363</v>
      </c>
      <c r="I93" s="166" t="n">
        <v>1488.80667911102</v>
      </c>
      <c r="J93" s="166" t="n">
        <v>3655.89063423824</v>
      </c>
      <c r="K93" s="167" t="n">
        <v>18923.7684568674</v>
      </c>
      <c r="L93" s="170" t="n">
        <f aca="false">SUM(C93:K93)</f>
        <v>49632.8854135521</v>
      </c>
      <c r="M93" s="171" t="n">
        <f aca="false">(L93-L89)/L89</f>
        <v>-0.0122679910500393</v>
      </c>
    </row>
    <row r="94" customFormat="false" ht="12.75" hidden="false" customHeight="false" outlineLevel="0" collapsed="false">
      <c r="A94" s="174" t="s">
        <v>156</v>
      </c>
    </row>
    <row r="95" customFormat="false" ht="12.75" hidden="false" customHeight="false" outlineLevel="0" collapsed="false">
      <c r="A95" s="174"/>
    </row>
    <row r="96" customFormat="false" ht="12.75" hidden="false" customHeight="false" outlineLevel="0" collapsed="false">
      <c r="A96" s="174"/>
      <c r="B96" s="161" t="str">
        <f aca="false">EXPT_VL!B96</f>
        <v>2017:1</v>
      </c>
      <c r="C96" s="162" t="n">
        <v>4242.4721254353</v>
      </c>
      <c r="D96" s="162" t="n">
        <v>4758.31837636238</v>
      </c>
      <c r="E96" s="162" t="n">
        <v>4137.97964346893</v>
      </c>
      <c r="F96" s="162" t="n">
        <v>6173.40115561278</v>
      </c>
      <c r="G96" s="162" t="n">
        <v>1105.82127984194</v>
      </c>
      <c r="H96" s="162" t="n">
        <v>5985.48522303075</v>
      </c>
      <c r="I96" s="163" t="n">
        <v>1685.57150990369</v>
      </c>
      <c r="J96" s="163" t="n">
        <v>3681.9555385511</v>
      </c>
      <c r="K96" s="155" t="n">
        <v>19774.8173442911</v>
      </c>
      <c r="L96" s="164" t="n">
        <f aca="false">SUM(C96:K96)</f>
        <v>51545.8221964979</v>
      </c>
      <c r="M96" s="165" t="n">
        <f aca="false">(L96-L90)/L90</f>
        <v>0.10474593919594</v>
      </c>
    </row>
    <row r="97" customFormat="false" ht="12.75" hidden="false" customHeight="false" outlineLevel="0" collapsed="false">
      <c r="A97" s="174"/>
      <c r="B97" s="161" t="str">
        <f aca="false">EXPT_VL!B97</f>
        <v>2017:2</v>
      </c>
      <c r="C97" s="162" t="n">
        <v>3940.15604059292</v>
      </c>
      <c r="D97" s="162" t="n">
        <v>4751.50936255192</v>
      </c>
      <c r="E97" s="162" t="n">
        <v>4138.17844613872</v>
      </c>
      <c r="F97" s="162" t="n">
        <v>6394.17298053775</v>
      </c>
      <c r="G97" s="162" t="n">
        <v>1535.25848392302</v>
      </c>
      <c r="H97" s="162" t="n">
        <v>5806.78136451932</v>
      </c>
      <c r="I97" s="163" t="n">
        <v>1715.72941705641</v>
      </c>
      <c r="J97" s="163" t="n">
        <v>3726.87721859366</v>
      </c>
      <c r="K97" s="155" t="n">
        <v>19473.3761979161</v>
      </c>
      <c r="L97" s="164" t="n">
        <f aca="false">SUM(C97:K97)</f>
        <v>51482.0395118298</v>
      </c>
      <c r="M97" s="165" t="n">
        <f aca="false">(L97-L91)/L91</f>
        <v>0.0647447320019056</v>
      </c>
    </row>
    <row r="98" customFormat="false" ht="12.75" hidden="false" customHeight="false" outlineLevel="0" collapsed="false">
      <c r="A98" s="174"/>
      <c r="B98" s="161" t="str">
        <f aca="false">EXPT_VL!B98</f>
        <v>2017:3</v>
      </c>
      <c r="C98" s="162" t="n">
        <v>4530.7661973645</v>
      </c>
      <c r="D98" s="162" t="n">
        <v>4346.4642904838</v>
      </c>
      <c r="E98" s="162" t="n">
        <v>4556.99038818843</v>
      </c>
      <c r="F98" s="162" t="n">
        <v>6023.33810740297</v>
      </c>
      <c r="G98" s="162" t="n">
        <v>1403.66110166064</v>
      </c>
      <c r="H98" s="162" t="n">
        <v>6421.09087993051</v>
      </c>
      <c r="I98" s="163" t="n">
        <v>1474.63908361674</v>
      </c>
      <c r="J98" s="163" t="n">
        <v>3777.52715139395</v>
      </c>
      <c r="K98" s="155" t="n">
        <v>19346.5503372191</v>
      </c>
      <c r="L98" s="164" t="n">
        <f aca="false">SUM(C98:K98)</f>
        <v>51881.0275372606</v>
      </c>
      <c r="M98" s="165" t="n">
        <f aca="false">(L98-L92)/L92</f>
        <v>0.0819103213410787</v>
      </c>
    </row>
    <row r="99" customFormat="false" ht="12.75" hidden="false" customHeight="false" outlineLevel="0" collapsed="false">
      <c r="A99" s="174"/>
      <c r="B99" s="161" t="str">
        <f aca="false">EXPT_VL!B99</f>
        <v>2017:4</v>
      </c>
      <c r="C99" s="162" t="n">
        <v>4671.10971544224</v>
      </c>
      <c r="D99" s="162" t="n">
        <v>4945.31733897038</v>
      </c>
      <c r="E99" s="162" t="n">
        <v>4700.74647003928</v>
      </c>
      <c r="F99" s="162" t="n">
        <v>6349.30453819984</v>
      </c>
      <c r="G99" s="162" t="n">
        <v>1398.92716642658</v>
      </c>
      <c r="H99" s="162" t="n">
        <v>6095.38254433966</v>
      </c>
      <c r="I99" s="163" t="n">
        <v>1713.13127829555</v>
      </c>
      <c r="J99" s="163" t="n">
        <v>4170.94232133764</v>
      </c>
      <c r="K99" s="155" t="n">
        <v>20404.1898991743</v>
      </c>
      <c r="L99" s="164" t="n">
        <f aca="false">SUM(C99:K99)</f>
        <v>54449.0512722254</v>
      </c>
      <c r="M99" s="165" t="n">
        <f aca="false">(L99-L93)/L93</f>
        <v>0.0970357821944862</v>
      </c>
    </row>
    <row r="100" customFormat="false" ht="12.75" hidden="false" customHeight="false" outlineLevel="0" collapsed="false">
      <c r="A100" s="174"/>
      <c r="B100" s="161" t="str">
        <f aca="false">EXPT_VL!B100</f>
        <v>2018:1</v>
      </c>
      <c r="C100" s="169" t="n">
        <v>4284.58489714593</v>
      </c>
      <c r="D100" s="169" t="n">
        <v>4611.73317686944</v>
      </c>
      <c r="E100" s="169" t="n">
        <v>4662.31061139982</v>
      </c>
      <c r="F100" s="169" t="n">
        <v>6252.24151585097</v>
      </c>
      <c r="G100" s="169" t="n">
        <v>1471.31450957769</v>
      </c>
      <c r="H100" s="169" t="n">
        <v>6331.25970652014</v>
      </c>
      <c r="I100" s="166" t="n">
        <v>1612.60762562798</v>
      </c>
      <c r="J100" s="166" t="n">
        <v>3620.50907669813</v>
      </c>
      <c r="K100" s="167" t="n">
        <v>20354.1028861964</v>
      </c>
      <c r="L100" s="170" t="n">
        <f aca="false">SUM(C100:K100)</f>
        <v>53200.6640058866</v>
      </c>
      <c r="M100" s="171" t="n">
        <f aca="false">(L100-L96)/L96</f>
        <v>0.032104285834848</v>
      </c>
    </row>
    <row r="101" customFormat="false" ht="12.75" hidden="false" customHeight="false" outlineLevel="0" collapsed="false">
      <c r="A101" s="174"/>
      <c r="B101" s="161" t="str">
        <f aca="false">EXPT_VL!B101</f>
        <v>2018:2</v>
      </c>
      <c r="C101" s="169" t="n">
        <v>4943.96104536559</v>
      </c>
      <c r="D101" s="169" t="n">
        <v>5032.89035881812</v>
      </c>
      <c r="E101" s="169" t="n">
        <v>4139.43420888544</v>
      </c>
      <c r="F101" s="169" t="n">
        <v>6405.57024389552</v>
      </c>
      <c r="G101" s="169" t="n">
        <v>1440.76262122833</v>
      </c>
      <c r="H101" s="169" t="n">
        <v>6311.39906040982</v>
      </c>
      <c r="I101" s="166" t="n">
        <v>1467.40551334322</v>
      </c>
      <c r="J101" s="166" t="n">
        <v>3930.24348882389</v>
      </c>
      <c r="K101" s="167" t="n">
        <v>19930.0770114842</v>
      </c>
      <c r="L101" s="170" t="n">
        <f aca="false">SUM(C101:K101)</f>
        <v>53601.7435522541</v>
      </c>
      <c r="M101" s="171" t="n">
        <f aca="false">(L101-L97)/L97</f>
        <v>0.041173660960679</v>
      </c>
    </row>
    <row r="102" customFormat="false" ht="12.75" hidden="false" customHeight="false" outlineLevel="0" collapsed="false">
      <c r="A102" s="174"/>
      <c r="B102" s="161" t="str">
        <f aca="false">EXPT_VL!B102</f>
        <v>2018:3</v>
      </c>
      <c r="C102" s="169" t="n">
        <v>4305.24254471769</v>
      </c>
      <c r="D102" s="169" t="n">
        <v>5026.46989250276</v>
      </c>
      <c r="E102" s="169" t="n">
        <v>4969.72953891402</v>
      </c>
      <c r="F102" s="169" t="n">
        <v>6288.22695696905</v>
      </c>
      <c r="G102" s="169" t="n">
        <v>1256.705483136</v>
      </c>
      <c r="H102" s="169" t="n">
        <v>6929.41750609844</v>
      </c>
      <c r="I102" s="166" t="n">
        <v>1899.50048141195</v>
      </c>
      <c r="J102" s="166" t="n">
        <v>3972.09695250157</v>
      </c>
      <c r="K102" s="167" t="n">
        <v>20858.5279488928</v>
      </c>
      <c r="L102" s="170" t="n">
        <f aca="false">SUM(C102:K102)</f>
        <v>55505.9173051443</v>
      </c>
      <c r="M102" s="171" t="n">
        <f aca="false">(L102-L98)/L98</f>
        <v>0.0698692747609957</v>
      </c>
    </row>
    <row r="103" customFormat="false" ht="12.75" hidden="false" customHeight="false" outlineLevel="0" collapsed="false">
      <c r="A103" s="174"/>
      <c r="B103" s="161" t="str">
        <f aca="false">EXPT_VL!B103</f>
        <v>2018:4</v>
      </c>
      <c r="C103" s="169" t="n">
        <v>4736.72887590393</v>
      </c>
      <c r="D103" s="169" t="n">
        <v>4827.74716005919</v>
      </c>
      <c r="E103" s="169" t="n">
        <v>4858.35879701166</v>
      </c>
      <c r="F103" s="169" t="n">
        <v>6563.70275423071</v>
      </c>
      <c r="G103" s="169" t="n">
        <v>1448.5177751203</v>
      </c>
      <c r="H103" s="169" t="n">
        <v>6424.1866217795</v>
      </c>
      <c r="I103" s="166" t="n">
        <v>1642.95115623449</v>
      </c>
      <c r="J103" s="166" t="n">
        <v>3987.02038674062</v>
      </c>
      <c r="K103" s="167" t="n">
        <v>20569.9205570516</v>
      </c>
      <c r="L103" s="170" t="n">
        <f aca="false">SUM(C103:K103)</f>
        <v>55059.134084132</v>
      </c>
      <c r="M103" s="171" t="n">
        <f aca="false">(L103-L99)/L99</f>
        <v>0.0112046545835371</v>
      </c>
    </row>
    <row r="104" customFormat="false" ht="12.75" hidden="false" customHeight="false" outlineLevel="0" collapsed="false">
      <c r="B104" s="161" t="s">
        <v>223</v>
      </c>
      <c r="C104" s="175" t="n">
        <v>4374.26171375556</v>
      </c>
      <c r="D104" s="175" t="n">
        <v>5152.842531691</v>
      </c>
      <c r="E104" s="175" t="n">
        <v>4710.48882742208</v>
      </c>
      <c r="F104" s="175" t="n">
        <v>6171.65222852414</v>
      </c>
      <c r="G104" s="175" t="n">
        <v>1485.32040514784</v>
      </c>
      <c r="H104" s="175" t="n">
        <v>6427.83119125149</v>
      </c>
      <c r="I104" s="176" t="n">
        <v>1711.06256270721</v>
      </c>
      <c r="J104" s="176" t="n">
        <v>4103.31809604699</v>
      </c>
      <c r="K104" s="177" t="n">
        <v>20182.1692936161</v>
      </c>
      <c r="L104" s="178" t="n">
        <f aca="false">SUM(C104:K104)</f>
        <v>54318.9468501624</v>
      </c>
      <c r="M104" s="165" t="n">
        <f aca="false">(L104-L100)/L100</f>
        <v>0.0210200918573527</v>
      </c>
    </row>
  </sheetData>
  <mergeCells count="8">
    <mergeCell ref="L1:M2"/>
    <mergeCell ref="Y1:Z2"/>
    <mergeCell ref="AG1:AH1"/>
    <mergeCell ref="AK1:AL2"/>
    <mergeCell ref="AS1:AT1"/>
    <mergeCell ref="AW1:AX2"/>
    <mergeCell ref="O29:O30"/>
    <mergeCell ref="A94:A103"/>
  </mergeCells>
  <hyperlinks>
    <hyperlink ref="L1" location="Indice!A1" display="Índice"/>
    <hyperlink ref="Y1" location="Indice!A1" display="Índice"/>
    <hyperlink ref="AK1" location="Indice!A1" display="Índice"/>
    <hyperlink ref="AW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X104"/>
  <sheetViews>
    <sheetView showFormulas="false" showGridLines="fals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9" activeCellId="0" sqref="K9"/>
    </sheetView>
  </sheetViews>
  <sheetFormatPr defaultRowHeight="12.75" zeroHeight="false" outlineLevelRow="0" outlineLevelCol="0"/>
  <cols>
    <col collapsed="false" customWidth="true" hidden="false" outlineLevel="0" max="1" min="1" style="0" width="3.7"/>
    <col collapsed="false" customWidth="true" hidden="false" outlineLevel="0" max="2" min="2" style="0" width="13.12"/>
    <col collapsed="false" customWidth="true" hidden="false" outlineLevel="0" max="14" min="3" style="0" width="11.04"/>
    <col collapsed="false" customWidth="false" hidden="false" outlineLevel="0" max="15" min="15" style="0" width="11.55"/>
    <col collapsed="false" customWidth="true" hidden="false" outlineLevel="0" max="20" min="16" style="0" width="11.04"/>
    <col collapsed="false" customWidth="true" hidden="false" outlineLevel="0" max="21" min="21" style="0" width="13.83"/>
    <col collapsed="false" customWidth="true" hidden="false" outlineLevel="0" max="1025" min="22" style="0" width="11.04"/>
  </cols>
  <sheetData>
    <row r="1" customFormat="false" ht="15.75" hidden="false" customHeight="true" outlineLevel="0" collapsed="false">
      <c r="B1" s="132" t="s">
        <v>112</v>
      </c>
      <c r="D1" s="11"/>
      <c r="E1" s="11"/>
      <c r="F1" s="11"/>
      <c r="G1" s="11"/>
      <c r="L1" s="133" t="s">
        <v>0</v>
      </c>
      <c r="M1" s="133"/>
      <c r="P1" s="132" t="s">
        <v>112</v>
      </c>
      <c r="Y1" s="133" t="s">
        <v>0</v>
      </c>
      <c r="Z1" s="133"/>
      <c r="AB1" s="11" t="s">
        <v>5</v>
      </c>
      <c r="AG1" s="134" t="s">
        <v>113</v>
      </c>
      <c r="AH1" s="134"/>
      <c r="AI1" s="135"/>
      <c r="AK1" s="133" t="s">
        <v>0</v>
      </c>
      <c r="AL1" s="133"/>
      <c r="AN1" s="11" t="s">
        <v>5</v>
      </c>
      <c r="AS1" s="134" t="s">
        <v>113</v>
      </c>
      <c r="AT1" s="134"/>
      <c r="AU1" s="135"/>
      <c r="AW1" s="133" t="s">
        <v>0</v>
      </c>
      <c r="AX1" s="133"/>
    </row>
    <row r="2" customFormat="false" ht="15.75" hidden="false" customHeight="true" outlineLevel="0" collapsed="false">
      <c r="B2" s="11" t="s">
        <v>230</v>
      </c>
      <c r="L2" s="133"/>
      <c r="M2" s="133"/>
      <c r="P2" s="11" t="s">
        <v>231</v>
      </c>
      <c r="Y2" s="133"/>
      <c r="Z2" s="133"/>
      <c r="AB2" s="22" t="s">
        <v>232</v>
      </c>
      <c r="AK2" s="133"/>
      <c r="AL2" s="133"/>
      <c r="AN2" s="22" t="s">
        <v>233</v>
      </c>
      <c r="AW2" s="133"/>
      <c r="AX2" s="133"/>
    </row>
    <row r="3" customFormat="false" ht="13.5" hidden="false" customHeight="false" outlineLevel="0" collapsed="false">
      <c r="B3" s="22" t="str">
        <f aca="false">EXPT_VL!B3</f>
        <v>Periodo:1995:1-2019:1</v>
      </c>
      <c r="C3" s="22"/>
      <c r="P3" s="22" t="str">
        <f aca="false">EXPT_VL!$P$3</f>
        <v>Periodo:1995:1-2019:1</v>
      </c>
      <c r="AB3" s="22" t="str">
        <f aca="false">EXPT_VL!AB3</f>
        <v>Periodo:1995-2015</v>
      </c>
      <c r="AN3" s="22" t="str">
        <f aca="false">EXPT_VL!AB3</f>
        <v>Periodo:1995-2015</v>
      </c>
    </row>
    <row r="4" customFormat="false" ht="13.5" hidden="false" customHeight="false" outlineLevel="0" collapsed="false">
      <c r="B4" s="22" t="s">
        <v>119</v>
      </c>
      <c r="P4" s="22" t="s">
        <v>120</v>
      </c>
      <c r="AB4" s="22" t="s">
        <v>120</v>
      </c>
      <c r="AN4" s="22" t="s">
        <v>228</v>
      </c>
    </row>
    <row r="5" customFormat="false" ht="35.25" hidden="false" customHeight="false" outlineLevel="0" collapsed="false">
      <c r="B5" s="136" t="s">
        <v>122</v>
      </c>
      <c r="C5" s="137" t="s">
        <v>39</v>
      </c>
      <c r="D5" s="137" t="s">
        <v>65</v>
      </c>
      <c r="E5" s="137" t="s">
        <v>108</v>
      </c>
      <c r="F5" s="137" t="s">
        <v>68</v>
      </c>
      <c r="G5" s="137" t="s">
        <v>69</v>
      </c>
      <c r="H5" s="137" t="s">
        <v>71</v>
      </c>
      <c r="I5" s="138" t="s">
        <v>74</v>
      </c>
      <c r="J5" s="138" t="s">
        <v>75</v>
      </c>
      <c r="K5" s="139" t="s">
        <v>123</v>
      </c>
      <c r="L5" s="140" t="s">
        <v>234</v>
      </c>
      <c r="M5" s="141" t="s">
        <v>125</v>
      </c>
      <c r="P5" s="142" t="s">
        <v>126</v>
      </c>
      <c r="Q5" s="137" t="s">
        <v>39</v>
      </c>
      <c r="R5" s="137" t="s">
        <v>65</v>
      </c>
      <c r="S5" s="137" t="str">
        <f aca="false">E5</f>
        <v>Castilla La Mancha</v>
      </c>
      <c r="T5" s="137" t="s">
        <v>68</v>
      </c>
      <c r="U5" s="137" t="s">
        <v>69</v>
      </c>
      <c r="V5" s="137" t="s">
        <v>71</v>
      </c>
      <c r="W5" s="138" t="s">
        <v>74</v>
      </c>
      <c r="X5" s="137" t="s">
        <v>75</v>
      </c>
      <c r="Y5" s="143" t="s">
        <v>123</v>
      </c>
      <c r="Z5" s="144" t="s">
        <v>127</v>
      </c>
      <c r="AB5" s="145" t="s">
        <v>126</v>
      </c>
      <c r="AC5" s="146" t="s">
        <v>39</v>
      </c>
      <c r="AD5" s="146" t="s">
        <v>65</v>
      </c>
      <c r="AE5" s="146" t="s">
        <v>108</v>
      </c>
      <c r="AF5" s="146" t="s">
        <v>68</v>
      </c>
      <c r="AG5" s="146" t="s">
        <v>69</v>
      </c>
      <c r="AH5" s="146" t="s">
        <v>71</v>
      </c>
      <c r="AI5" s="146" t="s">
        <v>74</v>
      </c>
      <c r="AJ5" s="146" t="s">
        <v>75</v>
      </c>
      <c r="AK5" s="147" t="s">
        <v>123</v>
      </c>
      <c r="AL5" s="148" t="s">
        <v>127</v>
      </c>
      <c r="AN5" s="145" t="s">
        <v>126</v>
      </c>
      <c r="AO5" s="146" t="s">
        <v>39</v>
      </c>
      <c r="AP5" s="146" t="s">
        <v>65</v>
      </c>
      <c r="AQ5" s="146" t="s">
        <v>108</v>
      </c>
      <c r="AR5" s="146" t="s">
        <v>68</v>
      </c>
      <c r="AS5" s="146" t="s">
        <v>69</v>
      </c>
      <c r="AT5" s="146" t="s">
        <v>71</v>
      </c>
      <c r="AU5" s="146" t="s">
        <v>74</v>
      </c>
      <c r="AV5" s="146" t="s">
        <v>75</v>
      </c>
      <c r="AW5" s="147" t="s">
        <v>123</v>
      </c>
      <c r="AX5" s="148" t="s">
        <v>127</v>
      </c>
    </row>
    <row r="6" customFormat="false" ht="13.5" hidden="false" customHeight="false" outlineLevel="0" collapsed="false">
      <c r="B6" s="149" t="s">
        <v>128</v>
      </c>
      <c r="C6" s="150" t="n">
        <v>2446.82206755301</v>
      </c>
      <c r="D6" s="150" t="n">
        <v>1681.5173061402</v>
      </c>
      <c r="E6" s="150" t="n">
        <v>566.229224727641</v>
      </c>
      <c r="F6" s="150" t="n">
        <v>2474.07122651072</v>
      </c>
      <c r="G6" s="150" t="n">
        <v>280.933849286716</v>
      </c>
      <c r="H6" s="150" t="n">
        <v>2297.19809600293</v>
      </c>
      <c r="I6" s="151" t="n">
        <v>290.654988439617</v>
      </c>
      <c r="J6" s="151" t="n">
        <v>1530.7879411035</v>
      </c>
      <c r="K6" s="152" t="n">
        <v>11469.0196999203</v>
      </c>
      <c r="L6" s="153" t="n">
        <f aca="false">SUM(C6:K6)</f>
        <v>23037.2343996846</v>
      </c>
      <c r="M6" s="154"/>
      <c r="P6" s="149" t="n">
        <v>1995</v>
      </c>
      <c r="Q6" s="150" t="n">
        <f aca="false">SUM(C6:C9)</f>
        <v>9779.93397285193</v>
      </c>
      <c r="R6" s="150" t="n">
        <f aca="false">SUM(D6:D9)</f>
        <v>6726.43554103981</v>
      </c>
      <c r="S6" s="150" t="n">
        <f aca="false">SUM(E6:E9)</f>
        <v>2499.83667927836</v>
      </c>
      <c r="T6" s="150" t="n">
        <f aca="false">SUM(F6:F9)</f>
        <v>9685.23005608282</v>
      </c>
      <c r="U6" s="150" t="n">
        <f aca="false">SUM(G6:G9)</f>
        <v>902.055372175638</v>
      </c>
      <c r="V6" s="150" t="n">
        <f aca="false">SUM(H6:H9)</f>
        <v>9264.20208825392</v>
      </c>
      <c r="W6" s="151" t="n">
        <f aca="false">SUM(I6:I9)</f>
        <v>1306.56213681001</v>
      </c>
      <c r="X6" s="151" t="n">
        <f aca="false">SUM(J6:J9)</f>
        <v>5515.22814062041</v>
      </c>
      <c r="Y6" s="155" t="n">
        <f aca="false">SUM(K6:K9)</f>
        <v>43856.2395795881</v>
      </c>
      <c r="Z6" s="156" t="n">
        <f aca="false">SUM(L6:L9)</f>
        <v>89535.723566701</v>
      </c>
      <c r="AB6" s="157" t="n">
        <v>1995</v>
      </c>
      <c r="AC6" s="158" t="n">
        <v>12238.5743059877</v>
      </c>
      <c r="AD6" s="158" t="n">
        <v>7237.6101785579</v>
      </c>
      <c r="AE6" s="158" t="n">
        <v>2838.43528420792</v>
      </c>
      <c r="AF6" s="158" t="n">
        <v>10932.2186114743</v>
      </c>
      <c r="AG6" s="158" t="n">
        <v>1115.70358412718</v>
      </c>
      <c r="AH6" s="158" t="n">
        <v>10421.4036055902</v>
      </c>
      <c r="AI6" s="158" t="n">
        <v>1509.67679300844</v>
      </c>
      <c r="AJ6" s="158" t="n">
        <v>6660.21832250474</v>
      </c>
      <c r="AK6" s="159" t="n">
        <f aca="false">AL6-SUM(AC6:AJ6)</f>
        <v>51219.1206573716</v>
      </c>
      <c r="AL6" s="160" t="n">
        <v>104172.96134283</v>
      </c>
      <c r="AN6" s="157" t="n">
        <v>1995</v>
      </c>
      <c r="AO6" s="158" t="n">
        <v>2458.64033313578</v>
      </c>
      <c r="AP6" s="158" t="n">
        <v>511.174637518101</v>
      </c>
      <c r="AQ6" s="158" t="n">
        <v>338.598604929564</v>
      </c>
      <c r="AR6" s="158" t="n">
        <v>1246.98855539145</v>
      </c>
      <c r="AS6" s="158" t="n">
        <v>213.648211951538</v>
      </c>
      <c r="AT6" s="158" t="n">
        <v>1157.20151733624</v>
      </c>
      <c r="AU6" s="158" t="n">
        <v>203.114656198429</v>
      </c>
      <c r="AV6" s="158" t="n">
        <v>1144.99018188433</v>
      </c>
      <c r="AW6" s="159" t="n">
        <f aca="false">AX6-SUM(AO6:AV6)</f>
        <v>7362.88107778345</v>
      </c>
      <c r="AX6" s="160" t="n">
        <v>14637.2377761289</v>
      </c>
    </row>
    <row r="7" customFormat="false" ht="12.75" hidden="false" customHeight="false" outlineLevel="0" collapsed="false">
      <c r="B7" s="161" t="s">
        <v>129</v>
      </c>
      <c r="C7" s="162" t="n">
        <v>2478.43930400576</v>
      </c>
      <c r="D7" s="162" t="n">
        <v>1680.14868267041</v>
      </c>
      <c r="E7" s="162" t="n">
        <v>598.586292087455</v>
      </c>
      <c r="F7" s="162" t="n">
        <v>2377.72838772854</v>
      </c>
      <c r="G7" s="162" t="n">
        <v>190.239676265914</v>
      </c>
      <c r="H7" s="162" t="n">
        <v>2422.29357702356</v>
      </c>
      <c r="I7" s="163" t="n">
        <v>362.238947218245</v>
      </c>
      <c r="J7" s="163" t="n">
        <v>1328.25808749766</v>
      </c>
      <c r="K7" s="155" t="n">
        <v>10680.6366145128</v>
      </c>
      <c r="L7" s="164" t="n">
        <f aca="false">SUM(C7:K7)</f>
        <v>22118.5695690103</v>
      </c>
      <c r="M7" s="165"/>
      <c r="P7" s="161" t="n">
        <v>1996</v>
      </c>
      <c r="Q7" s="166" t="n">
        <f aca="false">SUM(C10:C13)</f>
        <v>10630.5425045882</v>
      </c>
      <c r="R7" s="166" t="n">
        <f aca="false">SUM(D10:D13)</f>
        <v>7733.53539027612</v>
      </c>
      <c r="S7" s="166" t="n">
        <f aca="false">SUM(E10:E13)</f>
        <v>2574.22548564061</v>
      </c>
      <c r="T7" s="166" t="n">
        <f aca="false">SUM(F10:F13)</f>
        <v>10839.1928564151</v>
      </c>
      <c r="U7" s="166" t="n">
        <f aca="false">SUM(G10:G13)</f>
        <v>837.753450683922</v>
      </c>
      <c r="V7" s="166" t="n">
        <f aca="false">SUM(H10:H13)</f>
        <v>9459.46970673632</v>
      </c>
      <c r="W7" s="166" t="n">
        <f aca="false">SUM(I10:I13)</f>
        <v>1541.50864900686</v>
      </c>
      <c r="X7" s="166" t="n">
        <f aca="false">SUM(J10:J13)</f>
        <v>5643.35556511335</v>
      </c>
      <c r="Y7" s="167" t="n">
        <f aca="false">SUM(K10:K13)</f>
        <v>46202.2895812979</v>
      </c>
      <c r="Z7" s="168" t="n">
        <f aca="false">SUM(L10:L13)</f>
        <v>95461.8731897583</v>
      </c>
      <c r="AB7" s="157" t="n">
        <v>1996</v>
      </c>
      <c r="AC7" s="158" t="n">
        <v>13181.6493749933</v>
      </c>
      <c r="AD7" s="158" t="n">
        <v>8263.7483032876</v>
      </c>
      <c r="AE7" s="158" t="n">
        <v>2904.17636098397</v>
      </c>
      <c r="AF7" s="158" t="n">
        <v>12064.7836450957</v>
      </c>
      <c r="AG7" s="158" t="n">
        <v>1067.53114228049</v>
      </c>
      <c r="AH7" s="158" t="n">
        <v>10612.2788552661</v>
      </c>
      <c r="AI7" s="158" t="n">
        <v>1757.95062790656</v>
      </c>
      <c r="AJ7" s="158" t="n">
        <v>6821.06218630963</v>
      </c>
      <c r="AK7" s="159" t="n">
        <f aca="false">AL7-SUM(AC7:AJ7)</f>
        <v>54085.3783563869</v>
      </c>
      <c r="AL7" s="160" t="n">
        <v>110758.55885251</v>
      </c>
      <c r="AN7" s="157" t="n">
        <v>1996</v>
      </c>
      <c r="AO7" s="158" t="n">
        <v>2551.10687040514</v>
      </c>
      <c r="AP7" s="158" t="n">
        <v>530.212913011477</v>
      </c>
      <c r="AQ7" s="158" t="n">
        <v>329.950875343362</v>
      </c>
      <c r="AR7" s="158" t="n">
        <v>1225.59078868059</v>
      </c>
      <c r="AS7" s="158" t="n">
        <v>229.777691596569</v>
      </c>
      <c r="AT7" s="158" t="n">
        <v>1152.80914852982</v>
      </c>
      <c r="AU7" s="158" t="n">
        <v>216.441978899696</v>
      </c>
      <c r="AV7" s="158" t="n">
        <v>1177.70662119628</v>
      </c>
      <c r="AW7" s="159" t="n">
        <f aca="false">AX7-SUM(AO7:AV7)</f>
        <v>7883.08877508902</v>
      </c>
      <c r="AX7" s="160" t="n">
        <v>15296.685662752</v>
      </c>
    </row>
    <row r="8" customFormat="false" ht="12.75" hidden="false" customHeight="false" outlineLevel="0" collapsed="false">
      <c r="B8" s="161" t="s">
        <v>130</v>
      </c>
      <c r="C8" s="162" t="n">
        <v>2503.30630034772</v>
      </c>
      <c r="D8" s="162" t="n">
        <v>1629.76089688571</v>
      </c>
      <c r="E8" s="162" t="n">
        <v>686.462549053343</v>
      </c>
      <c r="F8" s="162" t="n">
        <v>2422.39727766554</v>
      </c>
      <c r="G8" s="162" t="n">
        <v>241.469481132292</v>
      </c>
      <c r="H8" s="162" t="n">
        <v>2272.30209540969</v>
      </c>
      <c r="I8" s="163" t="n">
        <v>356.853963675472</v>
      </c>
      <c r="J8" s="163" t="n">
        <v>1339.06531256239</v>
      </c>
      <c r="K8" s="155" t="n">
        <v>10804.8184128114</v>
      </c>
      <c r="L8" s="164" t="n">
        <f aca="false">SUM(C8:K8)</f>
        <v>22256.4362895435</v>
      </c>
      <c r="M8" s="165"/>
      <c r="P8" s="161" t="n">
        <v>1997</v>
      </c>
      <c r="Q8" s="150" t="n">
        <f aca="false">SUM(C14:C17)</f>
        <v>10055.9493690796</v>
      </c>
      <c r="R8" s="150" t="n">
        <f aca="false">SUM(D14:D17)</f>
        <v>6817.47745226445</v>
      </c>
      <c r="S8" s="150" t="n">
        <f aca="false">SUM(E14:E17)</f>
        <v>2722.38992208596</v>
      </c>
      <c r="T8" s="150" t="n">
        <f aca="false">SUM(F14:F17)</f>
        <v>12037.6818806866</v>
      </c>
      <c r="U8" s="150" t="n">
        <f aca="false">SUM(G14:G17)</f>
        <v>955.428427750933</v>
      </c>
      <c r="V8" s="150" t="n">
        <f aca="false">SUM(H14:H17)</f>
        <v>10324.5328381903</v>
      </c>
      <c r="W8" s="151" t="n">
        <f aca="false">SUM(I14:I17)</f>
        <v>1650.74732779561</v>
      </c>
      <c r="X8" s="151" t="n">
        <f aca="false">SUM(J14:J17)</f>
        <v>6142.89720074849</v>
      </c>
      <c r="Y8" s="155" t="n">
        <f aca="false">SUM(K14:K17)</f>
        <v>48905.9819093907</v>
      </c>
      <c r="Z8" s="156" t="n">
        <f aca="false">SUM(L14:L17)</f>
        <v>99613.0863279927</v>
      </c>
      <c r="AB8" s="157" t="n">
        <v>1997</v>
      </c>
      <c r="AC8" s="158" t="n">
        <v>12680.4141638349</v>
      </c>
      <c r="AD8" s="158" t="n">
        <v>7322.85589888977</v>
      </c>
      <c r="AE8" s="158" t="n">
        <v>3072.87004131174</v>
      </c>
      <c r="AF8" s="158" t="n">
        <v>13033.6732716951</v>
      </c>
      <c r="AG8" s="158" t="n">
        <v>1194.42174958044</v>
      </c>
      <c r="AH8" s="158" t="n">
        <v>11343.4863617685</v>
      </c>
      <c r="AI8" s="158" t="n">
        <v>1873.13741406204</v>
      </c>
      <c r="AJ8" s="158" t="n">
        <v>7435.01923678487</v>
      </c>
      <c r="AK8" s="159" t="n">
        <f aca="false">AL8-SUM(AC8:AJ8)</f>
        <v>57265.5417934082</v>
      </c>
      <c r="AL8" s="160" t="n">
        <v>115221.419931336</v>
      </c>
      <c r="AN8" s="157" t="n">
        <v>1997</v>
      </c>
      <c r="AO8" s="158" t="n">
        <v>2624.46479475531</v>
      </c>
      <c r="AP8" s="158" t="n">
        <v>505.378446625323</v>
      </c>
      <c r="AQ8" s="158" t="n">
        <v>350.480119225781</v>
      </c>
      <c r="AR8" s="158" t="n">
        <v>995.991391008465</v>
      </c>
      <c r="AS8" s="158" t="n">
        <v>238.993321829505</v>
      </c>
      <c r="AT8" s="158" t="n">
        <v>1018.95352357818</v>
      </c>
      <c r="AU8" s="158" t="n">
        <v>222.390086266439</v>
      </c>
      <c r="AV8" s="158" t="n">
        <v>1292.12203603638</v>
      </c>
      <c r="AW8" s="159" t="n">
        <f aca="false">AX8-SUM(AO8:AV8)</f>
        <v>8359.55988401744</v>
      </c>
      <c r="AX8" s="160" t="n">
        <v>15608.3336033428</v>
      </c>
    </row>
    <row r="9" customFormat="false" ht="12.75" hidden="false" customHeight="false" outlineLevel="0" collapsed="false">
      <c r="B9" s="161" t="s">
        <v>131</v>
      </c>
      <c r="C9" s="162" t="n">
        <v>2351.36630094543</v>
      </c>
      <c r="D9" s="162" t="n">
        <v>1735.00865534348</v>
      </c>
      <c r="E9" s="162" t="n">
        <v>648.558613409919</v>
      </c>
      <c r="F9" s="162" t="n">
        <v>2411.03316417801</v>
      </c>
      <c r="G9" s="162" t="n">
        <v>189.412365490716</v>
      </c>
      <c r="H9" s="162" t="n">
        <v>2272.40831981773</v>
      </c>
      <c r="I9" s="163" t="n">
        <v>296.814237476677</v>
      </c>
      <c r="J9" s="163" t="n">
        <v>1317.11679945686</v>
      </c>
      <c r="K9" s="155" t="n">
        <v>10901.7648523437</v>
      </c>
      <c r="L9" s="164" t="n">
        <f aca="false">SUM(C9:K9)</f>
        <v>22123.4833084625</v>
      </c>
      <c r="M9" s="165"/>
      <c r="P9" s="161" t="n">
        <v>1998</v>
      </c>
      <c r="Q9" s="166" t="n">
        <f aca="false">SUM(C18:C21)</f>
        <v>11573.3336269791</v>
      </c>
      <c r="R9" s="166" t="n">
        <f aca="false">SUM(D18:D21)</f>
        <v>7694.38564814088</v>
      </c>
      <c r="S9" s="166" t="n">
        <f aca="false">SUM(E18:E21)</f>
        <v>2892.14378273453</v>
      </c>
      <c r="T9" s="166" t="n">
        <f aca="false">SUM(F18:F21)</f>
        <v>12864.0291576093</v>
      </c>
      <c r="U9" s="166" t="n">
        <f aca="false">SUM(G18:G21)</f>
        <v>956.273584236203</v>
      </c>
      <c r="V9" s="166" t="n">
        <f aca="false">SUM(H18:H21)</f>
        <v>10685.6537286426</v>
      </c>
      <c r="W9" s="166" t="n">
        <f aca="false">SUM(I18:I21)</f>
        <v>1853.68350651223</v>
      </c>
      <c r="X9" s="166" t="n">
        <f aca="false">SUM(J18:J21)</f>
        <v>6586.45572474959</v>
      </c>
      <c r="Y9" s="167" t="n">
        <f aca="false">SUM(K18:K21)</f>
        <v>51803.7599727681</v>
      </c>
      <c r="Z9" s="168" t="n">
        <f aca="false">SUM(L18:L21)</f>
        <v>106909.718732372</v>
      </c>
      <c r="AB9" s="157" t="n">
        <v>1998</v>
      </c>
      <c r="AC9" s="158" t="n">
        <v>13958.422165491</v>
      </c>
      <c r="AD9" s="158" t="n">
        <v>8247.9233038527</v>
      </c>
      <c r="AE9" s="158" t="n">
        <v>3239.2150565113</v>
      </c>
      <c r="AF9" s="158" t="n">
        <v>14112.3871396506</v>
      </c>
      <c r="AG9" s="158" t="n">
        <v>1156.28536836897</v>
      </c>
      <c r="AH9" s="158" t="n">
        <v>11634.0260326914</v>
      </c>
      <c r="AI9" s="158" t="n">
        <v>2075.56222918425</v>
      </c>
      <c r="AJ9" s="158" t="n">
        <v>7779.02231259304</v>
      </c>
      <c r="AK9" s="159" t="n">
        <f aca="false">AL9-SUM(AC9:AJ9)</f>
        <v>59273.1314681267</v>
      </c>
      <c r="AL9" s="160" t="n">
        <v>121475.97507647</v>
      </c>
      <c r="AN9" s="157" t="n">
        <v>1998</v>
      </c>
      <c r="AO9" s="158" t="n">
        <v>2385.08853851189</v>
      </c>
      <c r="AP9" s="158" t="n">
        <v>553.53765571182</v>
      </c>
      <c r="AQ9" s="158" t="n">
        <v>347.071273776766</v>
      </c>
      <c r="AR9" s="158" t="n">
        <v>1248.35798204134</v>
      </c>
      <c r="AS9" s="158" t="n">
        <v>200.011784132765</v>
      </c>
      <c r="AT9" s="158" t="n">
        <v>948.372304048807</v>
      </c>
      <c r="AU9" s="158" t="n">
        <v>221.878722672017</v>
      </c>
      <c r="AV9" s="158" t="n">
        <v>1192.56658784345</v>
      </c>
      <c r="AW9" s="159" t="n">
        <f aca="false">AX9-SUM(AO9:AV9)</f>
        <v>7469.37149535866</v>
      </c>
      <c r="AX9" s="160" t="n">
        <v>14566.2563440975</v>
      </c>
    </row>
    <row r="10" customFormat="false" ht="12.75" hidden="false" customHeight="false" outlineLevel="0" collapsed="false">
      <c r="B10" s="161" t="s">
        <v>132</v>
      </c>
      <c r="C10" s="169" t="n">
        <v>2652.56846855587</v>
      </c>
      <c r="D10" s="169" t="n">
        <v>1891.17389557988</v>
      </c>
      <c r="E10" s="169" t="n">
        <v>646.917579019455</v>
      </c>
      <c r="F10" s="169" t="n">
        <v>2701.81424931961</v>
      </c>
      <c r="G10" s="169" t="n">
        <v>203.977558062442</v>
      </c>
      <c r="H10" s="169" t="n">
        <v>2343.92684991335</v>
      </c>
      <c r="I10" s="166" t="n">
        <v>366.346199147871</v>
      </c>
      <c r="J10" s="166" t="n">
        <v>1406.12696918815</v>
      </c>
      <c r="K10" s="167" t="n">
        <v>11614.1806379947</v>
      </c>
      <c r="L10" s="170" t="n">
        <f aca="false">SUM(C10:K10)</f>
        <v>23827.0324067813</v>
      </c>
      <c r="M10" s="171" t="n">
        <f aca="false">(L10-L6)/L6</f>
        <v>0.0342835426073324</v>
      </c>
      <c r="P10" s="161" t="n">
        <v>1999</v>
      </c>
      <c r="Q10" s="150" t="n">
        <f aca="false">SUM(C22:C25)</f>
        <v>11563.1094093167</v>
      </c>
      <c r="R10" s="150" t="n">
        <f aca="false">SUM(D22:D25)</f>
        <v>7705.59155165637</v>
      </c>
      <c r="S10" s="150" t="n">
        <f aca="false">SUM(E22:E25)</f>
        <v>2858.83124119349</v>
      </c>
      <c r="T10" s="150" t="n">
        <f aca="false">SUM(F22:F25)</f>
        <v>12392.6702669248</v>
      </c>
      <c r="U10" s="150" t="n">
        <f aca="false">SUM(G22:G25)</f>
        <v>1424.04937327853</v>
      </c>
      <c r="V10" s="150" t="n">
        <f aca="false">SUM(H22:H25)</f>
        <v>11936.8675848833</v>
      </c>
      <c r="W10" s="151" t="n">
        <f aca="false">SUM(I22:I25)</f>
        <v>1641.52164808203</v>
      </c>
      <c r="X10" s="151" t="n">
        <f aca="false">SUM(J22:J25)</f>
        <v>7498.50648831013</v>
      </c>
      <c r="Y10" s="155" t="n">
        <f aca="false">SUM(K22:K25)</f>
        <v>53436.0009057385</v>
      </c>
      <c r="Z10" s="156" t="n">
        <f aca="false">SUM(L22:L25)</f>
        <v>110457.148469384</v>
      </c>
      <c r="AB10" s="157" t="n">
        <v>1999</v>
      </c>
      <c r="AC10" s="158" t="n">
        <v>14269.6496211401</v>
      </c>
      <c r="AD10" s="158" t="n">
        <v>8863.30367836262</v>
      </c>
      <c r="AE10" s="158" t="n">
        <v>3494.73776707262</v>
      </c>
      <c r="AF10" s="158" t="n">
        <v>14075.1797058167</v>
      </c>
      <c r="AG10" s="158" t="n">
        <v>1614.60249213792</v>
      </c>
      <c r="AH10" s="158" t="n">
        <v>13181.8452005741</v>
      </c>
      <c r="AI10" s="158" t="n">
        <v>1946.01377999774</v>
      </c>
      <c r="AJ10" s="158" t="n">
        <v>8668.28369740397</v>
      </c>
      <c r="AK10" s="159" t="n">
        <f aca="false">AL10-SUM(AC10:AJ10)</f>
        <v>62648.4181710774</v>
      </c>
      <c r="AL10" s="160" t="n">
        <v>128762.034113583</v>
      </c>
      <c r="AN10" s="157" t="n">
        <v>1999</v>
      </c>
      <c r="AO10" s="158" t="n">
        <v>2706.54021182342</v>
      </c>
      <c r="AP10" s="158" t="n">
        <v>1157.71212670625</v>
      </c>
      <c r="AQ10" s="158" t="n">
        <v>635.906525879136</v>
      </c>
      <c r="AR10" s="158" t="n">
        <v>1682.50943889192</v>
      </c>
      <c r="AS10" s="158" t="n">
        <v>190.553118859395</v>
      </c>
      <c r="AT10" s="158" t="n">
        <v>1244.97761569073</v>
      </c>
      <c r="AU10" s="158" t="n">
        <v>304.492131915716</v>
      </c>
      <c r="AV10" s="158" t="n">
        <v>1169.77720909384</v>
      </c>
      <c r="AW10" s="159" t="n">
        <f aca="false">AX10-SUM(AO10:AV10)</f>
        <v>9212.41726533886</v>
      </c>
      <c r="AX10" s="160" t="n">
        <v>18304.8856441993</v>
      </c>
    </row>
    <row r="11" customFormat="false" ht="12.75" hidden="false" customHeight="false" outlineLevel="0" collapsed="false">
      <c r="B11" s="161" t="s">
        <v>133</v>
      </c>
      <c r="C11" s="169" t="n">
        <v>2696.05383361249</v>
      </c>
      <c r="D11" s="169" t="n">
        <v>1930.03026028216</v>
      </c>
      <c r="E11" s="169" t="n">
        <v>610.453749088496</v>
      </c>
      <c r="F11" s="169" t="n">
        <v>2652.2958763462</v>
      </c>
      <c r="G11" s="169" t="n">
        <v>198.829071966206</v>
      </c>
      <c r="H11" s="169" t="n">
        <v>2396.31087603932</v>
      </c>
      <c r="I11" s="166" t="n">
        <v>376.987689122381</v>
      </c>
      <c r="J11" s="166" t="n">
        <v>1435.65838986896</v>
      </c>
      <c r="K11" s="167" t="n">
        <v>11504.3012219386</v>
      </c>
      <c r="L11" s="170" t="n">
        <f aca="false">SUM(C11:K11)</f>
        <v>23800.9209682649</v>
      </c>
      <c r="M11" s="171" t="n">
        <f aca="false">(L11-L7)/L7</f>
        <v>0.0760605876435906</v>
      </c>
      <c r="P11" s="161" t="n">
        <v>2000</v>
      </c>
      <c r="Q11" s="166" t="n">
        <f aca="false">SUM(C26:C29)</f>
        <v>12214.7850169694</v>
      </c>
      <c r="R11" s="166" t="n">
        <f aca="false">SUM(D26:D29)</f>
        <v>8860.22983677162</v>
      </c>
      <c r="S11" s="166" t="n">
        <f aca="false">SUM(E26:E29)</f>
        <v>2841.12535517969</v>
      </c>
      <c r="T11" s="166" t="n">
        <f aca="false">SUM(F26:F29)</f>
        <v>13567.9098474327</v>
      </c>
      <c r="U11" s="166" t="n">
        <f aca="false">SUM(G26:G29)</f>
        <v>1144.78436688057</v>
      </c>
      <c r="V11" s="166" t="n">
        <f aca="false">SUM(H26:H29)</f>
        <v>12616.7690431574</v>
      </c>
      <c r="W11" s="166" t="n">
        <f aca="false">SUM(I26:I29)</f>
        <v>1789.63305556994</v>
      </c>
      <c r="X11" s="166" t="n">
        <f aca="false">SUM(J26:J29)</f>
        <v>8154.65901586595</v>
      </c>
      <c r="Y11" s="167" t="n">
        <f aca="false">SUM(K26:K29)</f>
        <v>59255.4935625115</v>
      </c>
      <c r="Z11" s="168" t="n">
        <f aca="false">SUM(L26:L29)</f>
        <v>120445.389100339</v>
      </c>
      <c r="AB11" s="157" t="n">
        <v>2000</v>
      </c>
      <c r="AC11" s="158" t="n">
        <v>15658.5579773038</v>
      </c>
      <c r="AD11" s="158" t="n">
        <v>9497.53427043979</v>
      </c>
      <c r="AE11" s="158" t="n">
        <v>3536.63889507149</v>
      </c>
      <c r="AF11" s="158" t="n">
        <v>14731.9640363975</v>
      </c>
      <c r="AG11" s="158" t="n">
        <v>1409.57478506198</v>
      </c>
      <c r="AH11" s="158" t="n">
        <v>13577.208005916</v>
      </c>
      <c r="AI11" s="158" t="n">
        <v>2203.23390470908</v>
      </c>
      <c r="AJ11" s="158" t="n">
        <v>10198.1466986236</v>
      </c>
      <c r="AK11" s="159" t="n">
        <f aca="false">AL11-SUM(AC11:AJ11)</f>
        <v>69771.5371221826</v>
      </c>
      <c r="AL11" s="160" t="n">
        <v>140584.395695706</v>
      </c>
      <c r="AN11" s="157" t="n">
        <v>2000</v>
      </c>
      <c r="AO11" s="158" t="n">
        <v>3443.77296033441</v>
      </c>
      <c r="AP11" s="158" t="n">
        <v>637.304433668162</v>
      </c>
      <c r="AQ11" s="158" t="n">
        <v>695.513539891802</v>
      </c>
      <c r="AR11" s="158" t="n">
        <v>1164.05418896483</v>
      </c>
      <c r="AS11" s="158" t="n">
        <v>264.790418181414</v>
      </c>
      <c r="AT11" s="158" t="n">
        <v>960.438962758598</v>
      </c>
      <c r="AU11" s="158" t="n">
        <v>413.600849139145</v>
      </c>
      <c r="AV11" s="158" t="n">
        <v>2043.48768275765</v>
      </c>
      <c r="AW11" s="159" t="n">
        <f aca="false">AX11-SUM(AO11:AV11)</f>
        <v>10516.0435596711</v>
      </c>
      <c r="AX11" s="160" t="n">
        <v>20139.0065953671</v>
      </c>
    </row>
    <row r="12" customFormat="false" ht="12.75" hidden="false" customHeight="false" outlineLevel="0" collapsed="false">
      <c r="B12" s="161" t="s">
        <v>134</v>
      </c>
      <c r="C12" s="169" t="n">
        <v>2655.10724273141</v>
      </c>
      <c r="D12" s="169" t="n">
        <v>1953.80320065225</v>
      </c>
      <c r="E12" s="169" t="n">
        <v>677.973847387617</v>
      </c>
      <c r="F12" s="169" t="n">
        <v>2719.50904809338</v>
      </c>
      <c r="G12" s="169" t="n">
        <v>222.29720439124</v>
      </c>
      <c r="H12" s="169" t="n">
        <v>2363.96904779829</v>
      </c>
      <c r="I12" s="166" t="n">
        <v>362.190043570942</v>
      </c>
      <c r="J12" s="166" t="n">
        <v>1371.34729207029</v>
      </c>
      <c r="K12" s="167" t="n">
        <v>11455.423775262</v>
      </c>
      <c r="L12" s="170" t="n">
        <f aca="false">SUM(C12:K12)</f>
        <v>23781.6207019574</v>
      </c>
      <c r="M12" s="171" t="n">
        <f aca="false">(L12-L8)/L8</f>
        <v>0.0685277909083055</v>
      </c>
      <c r="P12" s="161" t="n">
        <v>2001</v>
      </c>
      <c r="Q12" s="150" t="n">
        <f aca="false">SUM(C30:C33)</f>
        <v>14548.2863548119</v>
      </c>
      <c r="R12" s="150" t="n">
        <f aca="false">SUM(D30:D33)</f>
        <v>9810.13352934454</v>
      </c>
      <c r="S12" s="150" t="n">
        <f aca="false">SUM(E30:E33)</f>
        <v>3538.02363208678</v>
      </c>
      <c r="T12" s="150" t="n">
        <f aca="false">SUM(F30:F33)</f>
        <v>14663.7834131369</v>
      </c>
      <c r="U12" s="150" t="n">
        <f aca="false">SUM(G30:G33)</f>
        <v>1474.63207868838</v>
      </c>
      <c r="V12" s="150" t="n">
        <f aca="false">SUM(H30:H33)</f>
        <v>12415.603745274</v>
      </c>
      <c r="W12" s="151" t="n">
        <f aca="false">SUM(I30:I33)</f>
        <v>2013.66515742173</v>
      </c>
      <c r="X12" s="151" t="n">
        <f aca="false">SUM(J30:J33)</f>
        <v>9380.12415353913</v>
      </c>
      <c r="Y12" s="155" t="n">
        <f aca="false">SUM(K30:K33)</f>
        <v>63290.7033798317</v>
      </c>
      <c r="Z12" s="156" t="n">
        <f aca="false">SUM(L30:L33)</f>
        <v>131134.955444135</v>
      </c>
      <c r="AB12" s="157" t="n">
        <v>2001</v>
      </c>
      <c r="AC12" s="158" t="n">
        <v>18083.3619607423</v>
      </c>
      <c r="AD12" s="158" t="n">
        <v>11511.8853336272</v>
      </c>
      <c r="AE12" s="158" t="n">
        <v>4190.05665119713</v>
      </c>
      <c r="AF12" s="158" t="n">
        <v>16460.7283861164</v>
      </c>
      <c r="AG12" s="158" t="n">
        <v>1712.61588723585</v>
      </c>
      <c r="AH12" s="158" t="n">
        <v>13551.9145802334</v>
      </c>
      <c r="AI12" s="158" t="n">
        <v>2364.62009001451</v>
      </c>
      <c r="AJ12" s="158" t="n">
        <v>11421.4736473836</v>
      </c>
      <c r="AK12" s="159" t="n">
        <f aca="false">AL12-SUM(AC12:AJ12)</f>
        <v>74144.0058934537</v>
      </c>
      <c r="AL12" s="160" t="n">
        <v>153440.662430004</v>
      </c>
      <c r="AN12" s="157" t="n">
        <v>2001</v>
      </c>
      <c r="AO12" s="158" t="n">
        <v>3535.0756059304</v>
      </c>
      <c r="AP12" s="158" t="n">
        <v>1701.75180428266</v>
      </c>
      <c r="AQ12" s="158" t="n">
        <v>652.033019110358</v>
      </c>
      <c r="AR12" s="158" t="n">
        <v>1796.94497297952</v>
      </c>
      <c r="AS12" s="158" t="n">
        <v>237.983808547462</v>
      </c>
      <c r="AT12" s="158" t="n">
        <v>1136.31083495936</v>
      </c>
      <c r="AU12" s="158" t="n">
        <v>350.954932592782</v>
      </c>
      <c r="AV12" s="158" t="n">
        <v>2041.34949384444</v>
      </c>
      <c r="AW12" s="159" t="n">
        <f aca="false">AX12-SUM(AO12:AV12)</f>
        <v>10853.302513622</v>
      </c>
      <c r="AX12" s="160" t="n">
        <v>22305.706985869</v>
      </c>
    </row>
    <row r="13" customFormat="false" ht="12.75" hidden="false" customHeight="false" outlineLevel="0" collapsed="false">
      <c r="B13" s="161" t="s">
        <v>135</v>
      </c>
      <c r="C13" s="169" t="n">
        <v>2626.81295968839</v>
      </c>
      <c r="D13" s="169" t="n">
        <v>1958.52803376183</v>
      </c>
      <c r="E13" s="169" t="n">
        <v>638.88031014504</v>
      </c>
      <c r="F13" s="169" t="n">
        <v>2765.57368265592</v>
      </c>
      <c r="G13" s="169" t="n">
        <v>212.649616264035</v>
      </c>
      <c r="H13" s="169" t="n">
        <v>2355.26293298535</v>
      </c>
      <c r="I13" s="166" t="n">
        <v>435.98471716567</v>
      </c>
      <c r="J13" s="166" t="n">
        <v>1430.22291398595</v>
      </c>
      <c r="K13" s="167" t="n">
        <v>11628.3839461025</v>
      </c>
      <c r="L13" s="170" t="n">
        <f aca="false">SUM(C13:K13)</f>
        <v>24052.2991127547</v>
      </c>
      <c r="M13" s="171" t="n">
        <f aca="false">(L13-L9)/L9</f>
        <v>0.0871840920075364</v>
      </c>
      <c r="P13" s="161" t="n">
        <v>2002</v>
      </c>
      <c r="Q13" s="166" t="n">
        <f aca="false">SUM(C34:C37)</f>
        <v>16159.5326047669</v>
      </c>
      <c r="R13" s="166" t="n">
        <f aca="false">SUM(D34:D37)</f>
        <v>9711.52434037088</v>
      </c>
      <c r="S13" s="166" t="n">
        <f aca="false">SUM(E34:E37)</f>
        <v>3953.05069726554</v>
      </c>
      <c r="T13" s="166" t="n">
        <f aca="false">SUM(F34:F37)</f>
        <v>16013.0346556775</v>
      </c>
      <c r="U13" s="166" t="n">
        <f aca="false">SUM(G34:G37)</f>
        <v>1812.19274904517</v>
      </c>
      <c r="V13" s="166" t="n">
        <f aca="false">SUM(H34:H37)</f>
        <v>13334.7532172645</v>
      </c>
      <c r="W13" s="166" t="n">
        <f aca="false">SUM(I34:I37)</f>
        <v>2429.34665216727</v>
      </c>
      <c r="X13" s="166" t="n">
        <f aca="false">SUM(J34:J37)</f>
        <v>10712.9659175903</v>
      </c>
      <c r="Y13" s="167" t="n">
        <f aca="false">SUM(K34:K37)</f>
        <v>64872.2323792771</v>
      </c>
      <c r="Z13" s="168" t="n">
        <f aca="false">SUM(L34:L37)</f>
        <v>138998.633213425</v>
      </c>
      <c r="AB13" s="157" t="n">
        <v>2002</v>
      </c>
      <c r="AC13" s="158" t="n">
        <v>20373.0700330324</v>
      </c>
      <c r="AD13" s="158" t="n">
        <v>10481.810688534</v>
      </c>
      <c r="AE13" s="158" t="n">
        <v>4781.15479027596</v>
      </c>
      <c r="AF13" s="158" t="n">
        <v>18577.6213091133</v>
      </c>
      <c r="AG13" s="158" t="n">
        <v>2351.33516117789</v>
      </c>
      <c r="AH13" s="158" t="n">
        <v>14371.5306794638</v>
      </c>
      <c r="AI13" s="158" t="n">
        <v>2858.50941392149</v>
      </c>
      <c r="AJ13" s="158" t="n">
        <v>12942.6482338631</v>
      </c>
      <c r="AK13" s="159" t="n">
        <f aca="false">AL13-SUM(AC13:AJ13)</f>
        <v>75815.2980949997</v>
      </c>
      <c r="AL13" s="160" t="n">
        <v>162552.978404382</v>
      </c>
      <c r="AN13" s="157" t="n">
        <v>2002</v>
      </c>
      <c r="AO13" s="158" t="n">
        <v>4213.53742826554</v>
      </c>
      <c r="AP13" s="158" t="n">
        <v>770.2863481631</v>
      </c>
      <c r="AQ13" s="158" t="n">
        <v>828.104093010429</v>
      </c>
      <c r="AR13" s="158" t="n">
        <v>2564.58665343582</v>
      </c>
      <c r="AS13" s="158" t="n">
        <v>539.142412132723</v>
      </c>
      <c r="AT13" s="158" t="n">
        <v>1036.77746219934</v>
      </c>
      <c r="AU13" s="158" t="n">
        <v>429.162761754216</v>
      </c>
      <c r="AV13" s="158" t="n">
        <v>2229.68231627281</v>
      </c>
      <c r="AW13" s="159" t="n">
        <f aca="false">AX13-SUM(AO13:AV13)</f>
        <v>10943.0657157225</v>
      </c>
      <c r="AX13" s="160" t="n">
        <v>23554.3451909565</v>
      </c>
    </row>
    <row r="14" customFormat="false" ht="12.75" hidden="false" customHeight="false" outlineLevel="0" collapsed="false">
      <c r="B14" s="161" t="s">
        <v>136</v>
      </c>
      <c r="C14" s="162" t="n">
        <v>2498.67997662359</v>
      </c>
      <c r="D14" s="162" t="n">
        <v>1625.74672964638</v>
      </c>
      <c r="E14" s="162" t="n">
        <v>717.571862510293</v>
      </c>
      <c r="F14" s="162" t="n">
        <v>2960.57774707935</v>
      </c>
      <c r="G14" s="162" t="n">
        <v>232.630064896132</v>
      </c>
      <c r="H14" s="162" t="n">
        <v>2545.05547114878</v>
      </c>
      <c r="I14" s="163" t="n">
        <v>410.732641116928</v>
      </c>
      <c r="J14" s="163" t="n">
        <v>1464.05818223785</v>
      </c>
      <c r="K14" s="155" t="n">
        <v>12080.2265477091</v>
      </c>
      <c r="L14" s="164" t="n">
        <f aca="false">SUM(C14:K14)</f>
        <v>24535.2792229684</v>
      </c>
      <c r="M14" s="165" t="n">
        <f aca="false">(L14-L10)/L10</f>
        <v>0.0297245080333819</v>
      </c>
      <c r="P14" s="161" t="n">
        <v>2003</v>
      </c>
      <c r="Q14" s="150" t="n">
        <f aca="false">SUM(C38:C41)</f>
        <v>16447.768505008</v>
      </c>
      <c r="R14" s="150" t="n">
        <f aca="false">SUM(D38:D41)</f>
        <v>10742.424041458</v>
      </c>
      <c r="S14" s="150" t="n">
        <f aca="false">SUM(E38:E41)</f>
        <v>4168.6340397636</v>
      </c>
      <c r="T14" s="150" t="n">
        <f aca="false">SUM(F38:F41)</f>
        <v>16477.7471813927</v>
      </c>
      <c r="U14" s="150" t="n">
        <f aca="false">SUM(G38:G41)</f>
        <v>1593.04417467241</v>
      </c>
      <c r="V14" s="150" t="n">
        <f aca="false">SUM(H38:H41)</f>
        <v>12284.7829158426</v>
      </c>
      <c r="W14" s="151" t="n">
        <f aca="false">SUM(I38:I41)</f>
        <v>3015.03957545914</v>
      </c>
      <c r="X14" s="151" t="n">
        <f aca="false">SUM(J38:J41)</f>
        <v>10510.3826050999</v>
      </c>
      <c r="Y14" s="155" t="n">
        <f aca="false">SUM(K38:K41)</f>
        <v>66840.0770387334</v>
      </c>
      <c r="Z14" s="156" t="n">
        <f aca="false">SUM(L38:L41)</f>
        <v>142079.90007743</v>
      </c>
      <c r="AB14" s="157" t="n">
        <v>2003</v>
      </c>
      <c r="AC14" s="158" t="n">
        <v>20520.074356569</v>
      </c>
      <c r="AD14" s="158" t="n">
        <v>11491.2513209553</v>
      </c>
      <c r="AE14" s="158" t="n">
        <v>4975.48726012686</v>
      </c>
      <c r="AF14" s="158" t="n">
        <v>19050.6279989578</v>
      </c>
      <c r="AG14" s="158" t="n">
        <v>2125.68938136427</v>
      </c>
      <c r="AH14" s="158" t="n">
        <v>13381.8054689905</v>
      </c>
      <c r="AI14" s="158" t="n">
        <v>3393.57072731917</v>
      </c>
      <c r="AJ14" s="158" t="n">
        <v>12785.7646124574</v>
      </c>
      <c r="AK14" s="159" t="n">
        <f aca="false">AL14-SUM(AC14:AJ14)</f>
        <v>77603.8021060377</v>
      </c>
      <c r="AL14" s="160" t="n">
        <v>165328.073232778</v>
      </c>
      <c r="AN14" s="157" t="n">
        <v>2003</v>
      </c>
      <c r="AO14" s="158" t="n">
        <v>4072.30585156104</v>
      </c>
      <c r="AP14" s="158" t="n">
        <v>748.827279497369</v>
      </c>
      <c r="AQ14" s="158" t="n">
        <v>806.853220363251</v>
      </c>
      <c r="AR14" s="158" t="n">
        <v>2572.88081756508</v>
      </c>
      <c r="AS14" s="158" t="n">
        <v>532.645206691863</v>
      </c>
      <c r="AT14" s="158" t="n">
        <v>1097.02255314788</v>
      </c>
      <c r="AU14" s="158" t="n">
        <v>378.531151860036</v>
      </c>
      <c r="AV14" s="158" t="n">
        <v>2275.38200735747</v>
      </c>
      <c r="AW14" s="159" t="n">
        <f aca="false">AX14-SUM(AO14:AV14)</f>
        <v>10763.7250673042</v>
      </c>
      <c r="AX14" s="160" t="n">
        <v>23248.1731553482</v>
      </c>
    </row>
    <row r="15" customFormat="false" ht="12.75" hidden="false" customHeight="false" outlineLevel="0" collapsed="false">
      <c r="B15" s="161" t="s">
        <v>137</v>
      </c>
      <c r="C15" s="162" t="n">
        <v>2529.93504962177</v>
      </c>
      <c r="D15" s="162" t="n">
        <v>1693.2296515801</v>
      </c>
      <c r="E15" s="162" t="n">
        <v>637.253472125021</v>
      </c>
      <c r="F15" s="162" t="n">
        <v>3007.60793206929</v>
      </c>
      <c r="G15" s="162" t="n">
        <v>213.733565515965</v>
      </c>
      <c r="H15" s="162" t="n">
        <v>2568.54330825022</v>
      </c>
      <c r="I15" s="163" t="n">
        <v>469.395557033033</v>
      </c>
      <c r="J15" s="163" t="n">
        <v>1521.39592911559</v>
      </c>
      <c r="K15" s="155" t="n">
        <v>12094.2901315286</v>
      </c>
      <c r="L15" s="164" t="n">
        <f aca="false">SUM(C15:K15)</f>
        <v>24735.3845968396</v>
      </c>
      <c r="M15" s="165" t="n">
        <f aca="false">(L15-L11)/L11</f>
        <v>0.0392616583963572</v>
      </c>
      <c r="P15" s="161" t="n">
        <v>2004</v>
      </c>
      <c r="Q15" s="166" t="n">
        <f aca="false">SUM(C42:C45)</f>
        <v>17430.1928241439</v>
      </c>
      <c r="R15" s="166" t="n">
        <f aca="false">SUM(D42:D45)</f>
        <v>10923.1240928535</v>
      </c>
      <c r="S15" s="166" t="n">
        <f aca="false">SUM(E42:E45)</f>
        <v>4038.54263338829</v>
      </c>
      <c r="T15" s="166" t="n">
        <f aca="false">SUM(F42:F45)</f>
        <v>16833.6731479815</v>
      </c>
      <c r="U15" s="166" t="n">
        <f aca="false">SUM(G42:G45)</f>
        <v>1916.34315747168</v>
      </c>
      <c r="V15" s="166" t="n">
        <f aca="false">SUM(H42:H45)</f>
        <v>12527.2164063777</v>
      </c>
      <c r="W15" s="166" t="n">
        <f aca="false">SUM(I42:I45)</f>
        <v>2780.95111274815</v>
      </c>
      <c r="X15" s="166" t="n">
        <f aca="false">SUM(J42:J45)</f>
        <v>11190.7046988638</v>
      </c>
      <c r="Y15" s="167" t="n">
        <f aca="false">SUM(K42:K45)</f>
        <v>69715.0210939413</v>
      </c>
      <c r="Z15" s="168" t="n">
        <f aca="false">SUM(L42:L45)</f>
        <v>147355.76916777</v>
      </c>
      <c r="AB15" s="157" t="n">
        <v>2004</v>
      </c>
      <c r="AC15" s="158" t="n">
        <v>22031.8318086462</v>
      </c>
      <c r="AD15" s="158" t="n">
        <v>12217.2882251122</v>
      </c>
      <c r="AE15" s="158" t="n">
        <v>5005.43889205486</v>
      </c>
      <c r="AF15" s="158" t="n">
        <v>19730.6752047563</v>
      </c>
      <c r="AG15" s="158" t="n">
        <v>2480.63670349691</v>
      </c>
      <c r="AH15" s="158" t="n">
        <v>13721.0476043826</v>
      </c>
      <c r="AI15" s="158" t="n">
        <v>3185.7926241968</v>
      </c>
      <c r="AJ15" s="158" t="n">
        <v>14036.1014143536</v>
      </c>
      <c r="AK15" s="159" t="n">
        <f aca="false">AL15-SUM(AC15:AJ15)</f>
        <v>82185.9983416784</v>
      </c>
      <c r="AL15" s="160" t="n">
        <v>174594.810818678</v>
      </c>
      <c r="AN15" s="157" t="n">
        <v>2004</v>
      </c>
      <c r="AO15" s="158" t="n">
        <v>4601.63898450237</v>
      </c>
      <c r="AP15" s="158" t="n">
        <v>1294.16413225871</v>
      </c>
      <c r="AQ15" s="158" t="n">
        <v>966.896258666561</v>
      </c>
      <c r="AR15" s="158" t="n">
        <v>2897.0020567748</v>
      </c>
      <c r="AS15" s="158" t="n">
        <v>564.293546025228</v>
      </c>
      <c r="AT15" s="158" t="n">
        <v>1193.83119800481</v>
      </c>
      <c r="AU15" s="158" t="n">
        <v>404.841511448643</v>
      </c>
      <c r="AV15" s="158" t="n">
        <v>2845.39671548974</v>
      </c>
      <c r="AW15" s="159" t="n">
        <f aca="false">AX15-SUM(AO15:AV15)</f>
        <v>12470.9772477372</v>
      </c>
      <c r="AX15" s="160" t="n">
        <v>27239.041650908</v>
      </c>
    </row>
    <row r="16" customFormat="false" ht="12.75" hidden="false" customHeight="false" outlineLevel="0" collapsed="false">
      <c r="B16" s="161" t="s">
        <v>138</v>
      </c>
      <c r="C16" s="162" t="n">
        <v>2506.76466894184</v>
      </c>
      <c r="D16" s="162" t="n">
        <v>1740.02914075066</v>
      </c>
      <c r="E16" s="162" t="n">
        <v>699.388277623478</v>
      </c>
      <c r="F16" s="162" t="n">
        <v>2986.2567456242</v>
      </c>
      <c r="G16" s="162" t="n">
        <v>233.871258514311</v>
      </c>
      <c r="H16" s="162" t="n">
        <v>2574.07875275764</v>
      </c>
      <c r="I16" s="163" t="n">
        <v>345.520285755809</v>
      </c>
      <c r="J16" s="163" t="n">
        <v>1574.13741793724</v>
      </c>
      <c r="K16" s="155" t="n">
        <v>12403.0091414009</v>
      </c>
      <c r="L16" s="164" t="n">
        <f aca="false">SUM(C16:K16)</f>
        <v>25063.055689306</v>
      </c>
      <c r="M16" s="165" t="n">
        <f aca="false">(L16-L12)/L12</f>
        <v>0.0538834170895317</v>
      </c>
      <c r="P16" s="161" t="n">
        <v>2005</v>
      </c>
      <c r="Q16" s="150" t="n">
        <f aca="false">SUM(C46:C49)</f>
        <v>17806.9099297508</v>
      </c>
      <c r="R16" s="150" t="n">
        <f aca="false">SUM(D46:D49)</f>
        <v>10503.043473538</v>
      </c>
      <c r="S16" s="150" t="n">
        <f aca="false">SUM(E46:E49)</f>
        <v>4916.76986913443</v>
      </c>
      <c r="T16" s="150" t="n">
        <f aca="false">SUM(F46:F49)</f>
        <v>19255.2280820268</v>
      </c>
      <c r="U16" s="150" t="n">
        <f aca="false">SUM(G46:G49)</f>
        <v>2716.41610066792</v>
      </c>
      <c r="V16" s="150" t="n">
        <f aca="false">SUM(H46:H49)</f>
        <v>13858.880087135</v>
      </c>
      <c r="W16" s="151" t="n">
        <f aca="false">SUM(I46:I49)</f>
        <v>2970.43655630479</v>
      </c>
      <c r="X16" s="151" t="n">
        <f aca="false">SUM(J46:J49)</f>
        <v>11676.2340061746</v>
      </c>
      <c r="Y16" s="155" t="n">
        <f aca="false">SUM(K46:K49)</f>
        <v>70514.1256214439</v>
      </c>
      <c r="Z16" s="156" t="n">
        <f aca="false">SUM(L46:L49)</f>
        <v>154218.043726176</v>
      </c>
      <c r="AB16" s="157" t="n">
        <v>2005</v>
      </c>
      <c r="AC16" s="158" t="n">
        <v>24412.9543333573</v>
      </c>
      <c r="AD16" s="158" t="n">
        <v>11685.2904031307</v>
      </c>
      <c r="AE16" s="158" t="n">
        <v>6222.47875484708</v>
      </c>
      <c r="AF16" s="158" t="n">
        <v>22792.9448568066</v>
      </c>
      <c r="AG16" s="158" t="n">
        <v>3407.82435762553</v>
      </c>
      <c r="AH16" s="158" t="n">
        <v>15390.6887719016</v>
      </c>
      <c r="AI16" s="158" t="n">
        <v>3430.17752030179</v>
      </c>
      <c r="AJ16" s="158" t="n">
        <v>15979.21012307</v>
      </c>
      <c r="AK16" s="159" t="n">
        <f aca="false">AL16-SUM(AC16:AJ16)</f>
        <v>86451.2196486137</v>
      </c>
      <c r="AL16" s="160" t="n">
        <v>189772.788769654</v>
      </c>
      <c r="AN16" s="157" t="n">
        <v>2005</v>
      </c>
      <c r="AO16" s="158" t="n">
        <v>6606.04440360644</v>
      </c>
      <c r="AP16" s="158" t="n">
        <v>1182.24692959268</v>
      </c>
      <c r="AQ16" s="158" t="n">
        <v>1305.70888571265</v>
      </c>
      <c r="AR16" s="158" t="n">
        <v>3537.71677477978</v>
      </c>
      <c r="AS16" s="158" t="n">
        <v>691.408256957609</v>
      </c>
      <c r="AT16" s="158" t="n">
        <v>1531.80868476654</v>
      </c>
      <c r="AU16" s="158" t="n">
        <v>459.740963997008</v>
      </c>
      <c r="AV16" s="158" t="n">
        <v>4302.97611689533</v>
      </c>
      <c r="AW16" s="159" t="n">
        <f aca="false">AX16-SUM(AO16:AV16)</f>
        <v>15937.0940271698</v>
      </c>
      <c r="AX16" s="160" t="n">
        <v>35554.7450434778</v>
      </c>
    </row>
    <row r="17" customFormat="false" ht="12.75" hidden="false" customHeight="false" outlineLevel="0" collapsed="false">
      <c r="B17" s="161" t="s">
        <v>139</v>
      </c>
      <c r="C17" s="162" t="n">
        <v>2520.56967389241</v>
      </c>
      <c r="D17" s="162" t="n">
        <v>1758.47193028731</v>
      </c>
      <c r="E17" s="162" t="n">
        <v>668.176309827163</v>
      </c>
      <c r="F17" s="162" t="n">
        <v>3083.23945591379</v>
      </c>
      <c r="G17" s="162" t="n">
        <v>275.193538824525</v>
      </c>
      <c r="H17" s="162" t="n">
        <v>2636.85530603367</v>
      </c>
      <c r="I17" s="163" t="n">
        <v>425.098843889835</v>
      </c>
      <c r="J17" s="163" t="n">
        <v>1583.30567145781</v>
      </c>
      <c r="K17" s="155" t="n">
        <v>12328.4560887522</v>
      </c>
      <c r="L17" s="164" t="n">
        <f aca="false">SUM(C17:K17)</f>
        <v>25279.3668188787</v>
      </c>
      <c r="M17" s="165" t="n">
        <f aca="false">(L17-L13)/L13</f>
        <v>0.0510166491931446</v>
      </c>
      <c r="P17" s="161" t="n">
        <v>2006</v>
      </c>
      <c r="Q17" s="166" t="n">
        <f aca="false">SUM(C50:C53)</f>
        <v>20000.2896814845</v>
      </c>
      <c r="R17" s="166" t="n">
        <f aca="false">SUM(D50:D53)</f>
        <v>12565.5829801559</v>
      </c>
      <c r="S17" s="166" t="n">
        <f aca="false">SUM(E50:E53)</f>
        <v>5165.93968893077</v>
      </c>
      <c r="T17" s="166" t="n">
        <f aca="false">SUM(F50:F53)</f>
        <v>19191.9630079084</v>
      </c>
      <c r="U17" s="166" t="n">
        <f aca="false">SUM(G50:G53)</f>
        <v>2344.24281045674</v>
      </c>
      <c r="V17" s="166" t="n">
        <f aca="false">SUM(H50:H53)</f>
        <v>15555.1644689733</v>
      </c>
      <c r="W17" s="166" t="n">
        <f aca="false">SUM(I50:I53)</f>
        <v>3328.87866812614</v>
      </c>
      <c r="X17" s="166" t="n">
        <f aca="false">SUM(J50:J53)</f>
        <v>11750.9187335966</v>
      </c>
      <c r="Y17" s="167" t="n">
        <f aca="false">SUM(K50:K53)</f>
        <v>74365.632174475</v>
      </c>
      <c r="Z17" s="168" t="n">
        <f aca="false">SUM(L50:L53)</f>
        <v>164268.612214107</v>
      </c>
      <c r="AB17" s="157" t="n">
        <v>2006</v>
      </c>
      <c r="AC17" s="158" t="n">
        <v>25731.9288813805</v>
      </c>
      <c r="AD17" s="158" t="n">
        <v>14330.1814329481</v>
      </c>
      <c r="AE17" s="158" t="n">
        <v>6609.64908128641</v>
      </c>
      <c r="AF17" s="158" t="n">
        <v>23045.2340301011</v>
      </c>
      <c r="AG17" s="158" t="n">
        <v>3087.19512899448</v>
      </c>
      <c r="AH17" s="158" t="n">
        <v>17388.6045874566</v>
      </c>
      <c r="AI17" s="158" t="n">
        <v>3952.44000863982</v>
      </c>
      <c r="AJ17" s="158" t="n">
        <v>16463.0229308192</v>
      </c>
      <c r="AK17" s="159" t="n">
        <f aca="false">AL17-SUM(AC17:AJ17)</f>
        <v>90861.868722139</v>
      </c>
      <c r="AL17" s="160" t="n">
        <v>201470.124803765</v>
      </c>
      <c r="AN17" s="157" t="n">
        <v>2006</v>
      </c>
      <c r="AO17" s="158" t="n">
        <v>5731.63919989597</v>
      </c>
      <c r="AP17" s="158" t="n">
        <v>1764.59845279211</v>
      </c>
      <c r="AQ17" s="158" t="n">
        <v>1443.70939235564</v>
      </c>
      <c r="AR17" s="158" t="n">
        <v>3853.27102219269</v>
      </c>
      <c r="AS17" s="158" t="n">
        <v>742.95231853774</v>
      </c>
      <c r="AT17" s="158" t="n">
        <v>1833.44011848336</v>
      </c>
      <c r="AU17" s="158" t="n">
        <v>623.561340513683</v>
      </c>
      <c r="AV17" s="158" t="n">
        <v>4712.10419722262</v>
      </c>
      <c r="AW17" s="159" t="n">
        <f aca="false">AX17-SUM(AO17:AV17)</f>
        <v>16496.2365476639</v>
      </c>
      <c r="AX17" s="160" t="n">
        <v>37201.5125896577</v>
      </c>
    </row>
    <row r="18" customFormat="false" ht="12.75" hidden="false" customHeight="false" outlineLevel="0" collapsed="false">
      <c r="B18" s="161" t="s">
        <v>140</v>
      </c>
      <c r="C18" s="169" t="n">
        <v>2825.03749600347</v>
      </c>
      <c r="D18" s="169" t="n">
        <v>1914.31082425278</v>
      </c>
      <c r="E18" s="169" t="n">
        <v>720.776409051837</v>
      </c>
      <c r="F18" s="169" t="n">
        <v>3178.29894883485</v>
      </c>
      <c r="G18" s="169" t="n">
        <v>226.545039496128</v>
      </c>
      <c r="H18" s="169" t="n">
        <v>2655.63741239178</v>
      </c>
      <c r="I18" s="166" t="n">
        <v>424.744341059758</v>
      </c>
      <c r="J18" s="166" t="n">
        <v>1445.26510873677</v>
      </c>
      <c r="K18" s="167" t="n">
        <v>12945.1215937834</v>
      </c>
      <c r="L18" s="170" t="n">
        <f aca="false">SUM(C18:K18)</f>
        <v>26335.7371736108</v>
      </c>
      <c r="M18" s="171" t="n">
        <f aca="false">(L18-L14)/L14</f>
        <v>0.0733824112731901</v>
      </c>
      <c r="P18" s="161" t="n">
        <v>2007</v>
      </c>
      <c r="Q18" s="150" t="n">
        <f aca="false">SUM(C54:C57)</f>
        <v>20577.9127209096</v>
      </c>
      <c r="R18" s="150" t="n">
        <f aca="false">SUM(D54:D57)</f>
        <v>12393.3702152779</v>
      </c>
      <c r="S18" s="150" t="n">
        <f aca="false">SUM(E54:E57)</f>
        <v>6141.29843706651</v>
      </c>
      <c r="T18" s="150" t="n">
        <f aca="false">SUM(F54:F57)</f>
        <v>20689.7582638286</v>
      </c>
      <c r="U18" s="150" t="n">
        <f aca="false">SUM(G54:G57)</f>
        <v>2281.93597238049</v>
      </c>
      <c r="V18" s="150" t="n">
        <f aca="false">SUM(H54:H57)</f>
        <v>14351.2927784474</v>
      </c>
      <c r="W18" s="151" t="n">
        <f aca="false">SUM(I54:I57)</f>
        <v>3794.63162761967</v>
      </c>
      <c r="X18" s="151" t="n">
        <f aca="false">SUM(J54:J57)</f>
        <v>13171.2109994695</v>
      </c>
      <c r="Y18" s="155" t="n">
        <f aca="false">SUM(K54:K57)</f>
        <v>78199.2059559731</v>
      </c>
      <c r="Z18" s="156" t="n">
        <f aca="false">SUM(L54:L57)</f>
        <v>171600.616970973</v>
      </c>
      <c r="AB18" s="157" t="n">
        <v>2007</v>
      </c>
      <c r="AC18" s="158" t="n">
        <v>26309.1138450072</v>
      </c>
      <c r="AD18" s="158" t="n">
        <v>13801.8080597506</v>
      </c>
      <c r="AE18" s="158" t="n">
        <v>7235.78725269428</v>
      </c>
      <c r="AF18" s="158" t="n">
        <v>24243.2465690311</v>
      </c>
      <c r="AG18" s="158" t="n">
        <v>2452.89276798963</v>
      </c>
      <c r="AH18" s="158" t="n">
        <v>15972.7708667345</v>
      </c>
      <c r="AI18" s="158" t="n">
        <v>4339.3507808401</v>
      </c>
      <c r="AJ18" s="158" t="n">
        <v>17769.9508119648</v>
      </c>
      <c r="AK18" s="159" t="n">
        <f aca="false">AL18-SUM(AC18:AJ18)</f>
        <v>96408.4743865748</v>
      </c>
      <c r="AL18" s="160" t="n">
        <v>208533.395340587</v>
      </c>
      <c r="AN18" s="157" t="n">
        <v>2007</v>
      </c>
      <c r="AO18" s="158" t="n">
        <v>5731.20112409757</v>
      </c>
      <c r="AP18" s="158" t="n">
        <v>1408.43784447271</v>
      </c>
      <c r="AQ18" s="158" t="n">
        <v>1094.48881562777</v>
      </c>
      <c r="AR18" s="158" t="n">
        <v>3553.48830520252</v>
      </c>
      <c r="AS18" s="158" t="n">
        <v>170.956795609147</v>
      </c>
      <c r="AT18" s="158" t="n">
        <v>1621.47808828715</v>
      </c>
      <c r="AU18" s="158" t="n">
        <v>544.719153220427</v>
      </c>
      <c r="AV18" s="158" t="n">
        <v>4598.73981249527</v>
      </c>
      <c r="AW18" s="159" t="n">
        <f aca="false">AX18-SUM(AO18:AV18)</f>
        <v>18209.2684306016</v>
      </c>
      <c r="AX18" s="160" t="n">
        <v>36932.7783696142</v>
      </c>
    </row>
    <row r="19" customFormat="false" ht="12.75" hidden="false" customHeight="false" outlineLevel="0" collapsed="false">
      <c r="B19" s="161" t="s">
        <v>141</v>
      </c>
      <c r="C19" s="169" t="n">
        <v>2907.2121918956</v>
      </c>
      <c r="D19" s="169" t="n">
        <v>1895.77906702283</v>
      </c>
      <c r="E19" s="169" t="n">
        <v>706.191941865548</v>
      </c>
      <c r="F19" s="169" t="n">
        <v>3228.35617912687</v>
      </c>
      <c r="G19" s="169" t="n">
        <v>225.737132656494</v>
      </c>
      <c r="H19" s="169" t="n">
        <v>2662.88791832614</v>
      </c>
      <c r="I19" s="166" t="n">
        <v>476.30799703958</v>
      </c>
      <c r="J19" s="166" t="n">
        <v>1608.88013038515</v>
      </c>
      <c r="K19" s="167" t="n">
        <v>13032.7918676666</v>
      </c>
      <c r="L19" s="170" t="n">
        <f aca="false">SUM(C19:K19)</f>
        <v>26744.1444259848</v>
      </c>
      <c r="M19" s="171" t="n">
        <f aca="false">(L19-L15)/L15</f>
        <v>0.081209969518803</v>
      </c>
      <c r="P19" s="161" t="n">
        <v>2008</v>
      </c>
      <c r="Q19" s="166" t="n">
        <f aca="false">SUM(C58:C61)</f>
        <v>18245.1438654755</v>
      </c>
      <c r="R19" s="166" t="n">
        <f aca="false">SUM(D58:D61)</f>
        <v>12238.2081863068</v>
      </c>
      <c r="S19" s="166" t="n">
        <f aca="false">SUM(E58:E61)</f>
        <v>5632.01145275632</v>
      </c>
      <c r="T19" s="166" t="n">
        <f aca="false">SUM(F58:F61)</f>
        <v>19433.5897907133</v>
      </c>
      <c r="U19" s="166" t="n">
        <f aca="false">SUM(G58:G61)</f>
        <v>2898.38949914606</v>
      </c>
      <c r="V19" s="166" t="n">
        <f aca="false">SUM(H58:H61)</f>
        <v>12572.6879264398</v>
      </c>
      <c r="W19" s="166" t="n">
        <f aca="false">SUM(I58:I61)</f>
        <v>3337.69391935135</v>
      </c>
      <c r="X19" s="166" t="n">
        <f aca="false">SUM(J58:J61)</f>
        <v>12770.2439200214</v>
      </c>
      <c r="Y19" s="167" t="n">
        <f aca="false">SUM(K58:K61)</f>
        <v>77158.1879740413</v>
      </c>
      <c r="Z19" s="168" t="n">
        <f aca="false">SUM(L58:L61)</f>
        <v>164286.156534252</v>
      </c>
      <c r="AB19" s="157" t="n">
        <v>2008</v>
      </c>
      <c r="AC19" s="158" t="n">
        <v>27156.5288184947</v>
      </c>
      <c r="AD19" s="158" t="n">
        <v>14175.321973977</v>
      </c>
      <c r="AE19" s="158" t="n">
        <v>7431.66817386077</v>
      </c>
      <c r="AF19" s="158" t="n">
        <v>23887.270943846</v>
      </c>
      <c r="AG19" s="158" t="n">
        <v>3345.12281851018</v>
      </c>
      <c r="AH19" s="158" t="n">
        <v>15499.8438245039</v>
      </c>
      <c r="AI19" s="158" t="n">
        <v>4017.23441300759</v>
      </c>
      <c r="AJ19" s="158" t="n">
        <v>18758.9191454699</v>
      </c>
      <c r="AK19" s="159" t="n">
        <f aca="false">AL19-SUM(AC19:AJ19)</f>
        <v>101901.423604879</v>
      </c>
      <c r="AL19" s="160" t="n">
        <v>216173.33371655</v>
      </c>
      <c r="AN19" s="157" t="n">
        <v>2008</v>
      </c>
      <c r="AO19" s="158" t="n">
        <v>8911.38495301926</v>
      </c>
      <c r="AP19" s="158" t="n">
        <v>1937.11378767026</v>
      </c>
      <c r="AQ19" s="158" t="n">
        <v>1799.65672110445</v>
      </c>
      <c r="AR19" s="158" t="n">
        <v>4453.68115313279</v>
      </c>
      <c r="AS19" s="158" t="n">
        <v>446.733319364114</v>
      </c>
      <c r="AT19" s="158" t="n">
        <v>2927.15589806409</v>
      </c>
      <c r="AU19" s="158" t="n">
        <v>679.540493656249</v>
      </c>
      <c r="AV19" s="158" t="n">
        <v>5988.67522544851</v>
      </c>
      <c r="AW19" s="159" t="n">
        <f aca="false">AX19-SUM(AO19:AV19)</f>
        <v>24743.2356308381</v>
      </c>
      <c r="AX19" s="160" t="n">
        <v>51887.1771822978</v>
      </c>
    </row>
    <row r="20" customFormat="false" ht="13.5" hidden="false" customHeight="true" outlineLevel="0" collapsed="false">
      <c r="B20" s="161" t="s">
        <v>142</v>
      </c>
      <c r="C20" s="169" t="n">
        <v>2921.27713999076</v>
      </c>
      <c r="D20" s="169" t="n">
        <v>1944.57251468098</v>
      </c>
      <c r="E20" s="169" t="n">
        <v>760.697640024703</v>
      </c>
      <c r="F20" s="169" t="n">
        <v>3081.96114610238</v>
      </c>
      <c r="G20" s="169" t="n">
        <v>192.900924370538</v>
      </c>
      <c r="H20" s="169" t="n">
        <v>2715.83885999357</v>
      </c>
      <c r="I20" s="166" t="n">
        <v>484.541082541137</v>
      </c>
      <c r="J20" s="166" t="n">
        <v>1795.92383994441</v>
      </c>
      <c r="K20" s="167" t="n">
        <v>12946.335681961</v>
      </c>
      <c r="L20" s="170" t="n">
        <f aca="false">SUM(C20:K20)</f>
        <v>26844.0488296095</v>
      </c>
      <c r="M20" s="171" t="n">
        <f aca="false">(L20-L16)/L16</f>
        <v>0.0710604948726739</v>
      </c>
      <c r="P20" s="161" t="n">
        <v>2009</v>
      </c>
      <c r="Q20" s="150" t="n">
        <f aca="false">SUM(C62:C65)</f>
        <v>15498.9761960399</v>
      </c>
      <c r="R20" s="150" t="n">
        <f aca="false">SUM(D62:D65)</f>
        <v>9491.99068978279</v>
      </c>
      <c r="S20" s="150" t="n">
        <f aca="false">SUM(E62:E65)</f>
        <v>4462.22318643808</v>
      </c>
      <c r="T20" s="150" t="n">
        <f aca="false">SUM(F62:F65)</f>
        <v>13285.7593758436</v>
      </c>
      <c r="U20" s="150" t="n">
        <f aca="false">SUM(G62:G65)</f>
        <v>2036.13283842921</v>
      </c>
      <c r="V20" s="150" t="n">
        <f aca="false">SUM(H62:H65)</f>
        <v>10685.2278781181</v>
      </c>
      <c r="W20" s="151" t="n">
        <f aca="false">SUM(I62:I65)</f>
        <v>2569.03285346471</v>
      </c>
      <c r="X20" s="151" t="n">
        <f aca="false">SUM(J62:J65)</f>
        <v>8334.80479569111</v>
      </c>
      <c r="Y20" s="155" t="n">
        <f aca="false">SUM(K62:K65)</f>
        <v>61475.539288017</v>
      </c>
      <c r="Z20" s="156" t="n">
        <f aca="false">SUM(L62:L65)</f>
        <v>127839.687101824</v>
      </c>
      <c r="AB20" s="157" t="n">
        <v>2009</v>
      </c>
      <c r="AC20" s="158" t="n">
        <v>22261.2175882149</v>
      </c>
      <c r="AD20" s="158" t="n">
        <v>12029.1930515799</v>
      </c>
      <c r="AE20" s="158" t="n">
        <v>6113.72701068638</v>
      </c>
      <c r="AF20" s="158" t="n">
        <v>17765.1097995783</v>
      </c>
      <c r="AG20" s="158" t="n">
        <v>3115.77809771454</v>
      </c>
      <c r="AH20" s="158" t="n">
        <v>12773.1314557719</v>
      </c>
      <c r="AI20" s="158" t="n">
        <v>3072.09190045196</v>
      </c>
      <c r="AJ20" s="158" t="n">
        <v>13115.3130037712</v>
      </c>
      <c r="AK20" s="159" t="n">
        <f aca="false">AL20-SUM(AC20:AJ20)</f>
        <v>84647.1299919276</v>
      </c>
      <c r="AL20" s="160" t="n">
        <v>174892.691899697</v>
      </c>
      <c r="AN20" s="157" t="n">
        <v>2009</v>
      </c>
      <c r="AO20" s="158" t="n">
        <v>6762.24139217505</v>
      </c>
      <c r="AP20" s="158" t="n">
        <v>2537.20236179713</v>
      </c>
      <c r="AQ20" s="158" t="n">
        <v>1651.50382424831</v>
      </c>
      <c r="AR20" s="158" t="n">
        <v>4479.35042373468</v>
      </c>
      <c r="AS20" s="158" t="n">
        <v>1079.64525928533</v>
      </c>
      <c r="AT20" s="158" t="n">
        <v>2087.90357765379</v>
      </c>
      <c r="AU20" s="158" t="n">
        <v>503.059046987253</v>
      </c>
      <c r="AV20" s="158" t="n">
        <v>4780.5082080801</v>
      </c>
      <c r="AW20" s="159" t="n">
        <f aca="false">AX20-SUM(AO20:AV20)</f>
        <v>23171.5907039106</v>
      </c>
      <c r="AX20" s="160" t="n">
        <v>47053.0047978723</v>
      </c>
    </row>
    <row r="21" customFormat="false" ht="12.75" hidden="false" customHeight="false" outlineLevel="0" collapsed="false">
      <c r="B21" s="161" t="s">
        <v>143</v>
      </c>
      <c r="C21" s="169" t="n">
        <v>2919.80679908925</v>
      </c>
      <c r="D21" s="169" t="n">
        <v>1939.7232421843</v>
      </c>
      <c r="E21" s="169" t="n">
        <v>704.477791792442</v>
      </c>
      <c r="F21" s="169" t="n">
        <v>3375.41288354518</v>
      </c>
      <c r="G21" s="169" t="n">
        <v>311.090487713043</v>
      </c>
      <c r="H21" s="169" t="n">
        <v>2651.28953793106</v>
      </c>
      <c r="I21" s="166" t="n">
        <v>468.090085871756</v>
      </c>
      <c r="J21" s="166" t="n">
        <v>1736.38664568327</v>
      </c>
      <c r="K21" s="167" t="n">
        <v>12879.5108293571</v>
      </c>
      <c r="L21" s="170" t="n">
        <f aca="false">SUM(C21:K21)</f>
        <v>26985.7883031674</v>
      </c>
      <c r="M21" s="171" t="n">
        <f aca="false">(L21-L17)/L17</f>
        <v>0.0675025405705311</v>
      </c>
      <c r="P21" s="161" t="n">
        <v>2010</v>
      </c>
      <c r="Q21" s="166" t="n">
        <f aca="false">SUM(C66:C69)</f>
        <v>16243.0254808082</v>
      </c>
      <c r="R21" s="166" t="n">
        <f aca="false">SUM(D66:D69)</f>
        <v>9417.88988972384</v>
      </c>
      <c r="S21" s="166" t="n">
        <f aca="false">SUM(E66:E69)</f>
        <v>3835.02181767673</v>
      </c>
      <c r="T21" s="166" t="n">
        <f aca="false">SUM(F66:F69)</f>
        <v>13661.511290595</v>
      </c>
      <c r="U21" s="166" t="n">
        <f aca="false">SUM(G66:G69)</f>
        <v>1732.28997084679</v>
      </c>
      <c r="V21" s="166" t="n">
        <f aca="false">SUM(H66:H69)</f>
        <v>11996.4810993407</v>
      </c>
      <c r="W21" s="166" t="n">
        <f aca="false">SUM(I66:I69)</f>
        <v>4265.49797568609</v>
      </c>
      <c r="X21" s="166" t="n">
        <f aca="false">SUM(J66:J69)</f>
        <v>8596.12469301987</v>
      </c>
      <c r="Y21" s="167" t="n">
        <f aca="false">SUM(K66:K69)</f>
        <v>62695.3208916226</v>
      </c>
      <c r="Z21" s="168" t="n">
        <f aca="false">SUM(L66:L69)</f>
        <v>132443.16310932</v>
      </c>
      <c r="AB21" s="157" t="n">
        <v>2010</v>
      </c>
      <c r="AC21" s="158" t="n">
        <v>23022.6709284119</v>
      </c>
      <c r="AD21" s="158" t="n">
        <v>12154.5259874141</v>
      </c>
      <c r="AE21" s="158" t="n">
        <v>5677.37256044026</v>
      </c>
      <c r="AF21" s="158" t="n">
        <v>17728.1813755666</v>
      </c>
      <c r="AG21" s="158" t="n">
        <v>2757.49994840844</v>
      </c>
      <c r="AH21" s="158" t="n">
        <v>13480.6107595581</v>
      </c>
      <c r="AI21" s="158" t="n">
        <v>4753.33151548882</v>
      </c>
      <c r="AJ21" s="158" t="n">
        <v>13054.7556989615</v>
      </c>
      <c r="AK21" s="159" t="n">
        <f aca="false">AL21-SUM(AC21:AJ21)</f>
        <v>84755.5525469366</v>
      </c>
      <c r="AL21" s="160" t="n">
        <v>177384.501321186</v>
      </c>
      <c r="AN21" s="157" t="n">
        <v>2010</v>
      </c>
      <c r="AO21" s="158" t="n">
        <v>6779.64544760361</v>
      </c>
      <c r="AP21" s="158" t="n">
        <v>2736.63609769027</v>
      </c>
      <c r="AQ21" s="158" t="n">
        <v>1842.35074276353</v>
      </c>
      <c r="AR21" s="158" t="n">
        <v>4066.67008497165</v>
      </c>
      <c r="AS21" s="158" t="n">
        <v>1025.20997756166</v>
      </c>
      <c r="AT21" s="158" t="n">
        <v>1484.12966021738</v>
      </c>
      <c r="AU21" s="158" t="n">
        <v>487.833539802729</v>
      </c>
      <c r="AV21" s="158" t="n">
        <v>4458.63100594167</v>
      </c>
      <c r="AW21" s="159" t="n">
        <f aca="false">AX21-SUM(AO21:AV21)</f>
        <v>22060.231655314</v>
      </c>
      <c r="AX21" s="160" t="n">
        <v>44941.3382118665</v>
      </c>
    </row>
    <row r="22" customFormat="false" ht="12.75" hidden="false" customHeight="false" outlineLevel="0" collapsed="false">
      <c r="B22" s="161" t="s">
        <v>144</v>
      </c>
      <c r="C22" s="162" t="n">
        <v>2716.05020359609</v>
      </c>
      <c r="D22" s="162" t="n">
        <v>1968.74175254025</v>
      </c>
      <c r="E22" s="162" t="n">
        <v>700.361167828891</v>
      </c>
      <c r="F22" s="162" t="n">
        <v>2984.86624663974</v>
      </c>
      <c r="G22" s="162" t="n">
        <v>355.84728880237</v>
      </c>
      <c r="H22" s="162" t="n">
        <v>2971.58808223716</v>
      </c>
      <c r="I22" s="163" t="n">
        <v>450.823051984307</v>
      </c>
      <c r="J22" s="163" t="n">
        <v>1736.79504551607</v>
      </c>
      <c r="K22" s="155" t="n">
        <v>13105.2346994074</v>
      </c>
      <c r="L22" s="164" t="n">
        <f aca="false">SUM(C22:K22)</f>
        <v>26990.3075385522</v>
      </c>
      <c r="M22" s="165" t="n">
        <f aca="false">(L22-L18)/L18</f>
        <v>0.0248548335908124</v>
      </c>
      <c r="P22" s="161" t="str">
        <f aca="false">EXPT_TN!$P22</f>
        <v>2011</v>
      </c>
      <c r="Q22" s="150" t="n">
        <f aca="false">SUM(C70:C73)</f>
        <v>15661.7858617674</v>
      </c>
      <c r="R22" s="150" t="n">
        <f aca="false">SUM(D70:D73)</f>
        <v>9890.0456738949</v>
      </c>
      <c r="S22" s="150" t="n">
        <f aca="false">SUM(E70:E73)</f>
        <v>3981.06656319256</v>
      </c>
      <c r="T22" s="150" t="n">
        <f aca="false">SUM(F70:F73)</f>
        <v>13990.3005269788</v>
      </c>
      <c r="U22" s="150" t="n">
        <f aca="false">SUM(G70:G73)</f>
        <v>2649.14348571332</v>
      </c>
      <c r="V22" s="150" t="n">
        <f aca="false">SUM(H70:H73)</f>
        <v>8961.62208139479</v>
      </c>
      <c r="W22" s="151" t="n">
        <f aca="false">SUM(I70:I73)</f>
        <v>3237.62308993533</v>
      </c>
      <c r="X22" s="151" t="n">
        <f aca="false">SUM(J70:J73)</f>
        <v>9464.36791962991</v>
      </c>
      <c r="Y22" s="155" t="n">
        <f aca="false">SUM(K70:K73)</f>
        <v>63794.7309125642</v>
      </c>
      <c r="Z22" s="156" t="n">
        <f aca="false">SUM(L70:L73)</f>
        <v>131630.686115071</v>
      </c>
      <c r="AB22" s="157" t="n">
        <v>2011</v>
      </c>
      <c r="AC22" s="158" t="n">
        <v>26814.8677582255</v>
      </c>
      <c r="AD22" s="158" t="n">
        <v>14774.0264653282</v>
      </c>
      <c r="AE22" s="158" t="n">
        <v>6809.13030365239</v>
      </c>
      <c r="AF22" s="158" t="n">
        <v>19962.4129175981</v>
      </c>
      <c r="AG22" s="158" t="n">
        <v>4177.06494089436</v>
      </c>
      <c r="AH22" s="158" t="n">
        <v>11302.2018501932</v>
      </c>
      <c r="AI22" s="158" t="n">
        <v>3937.93790411373</v>
      </c>
      <c r="AJ22" s="158" t="n">
        <v>16100.1013177467</v>
      </c>
      <c r="AK22" s="159" t="n">
        <f aca="false">AL22-SUM(AC22:AJ22)</f>
        <v>95887.964816214</v>
      </c>
      <c r="AL22" s="160" t="n">
        <v>199765.708273966</v>
      </c>
      <c r="AN22" s="157" t="n">
        <v>2011</v>
      </c>
      <c r="AO22" s="158" t="n">
        <v>11153.0818964581</v>
      </c>
      <c r="AP22" s="158" t="n">
        <v>4883.98079143328</v>
      </c>
      <c r="AQ22" s="158" t="n">
        <v>2828.06374045983</v>
      </c>
      <c r="AR22" s="158" t="n">
        <v>5972.1123906193</v>
      </c>
      <c r="AS22" s="158" t="n">
        <v>1527.92145518104</v>
      </c>
      <c r="AT22" s="158" t="n">
        <v>2340.57976879843</v>
      </c>
      <c r="AU22" s="158" t="n">
        <v>700.314814178398</v>
      </c>
      <c r="AV22" s="158" t="n">
        <v>6635.73339811678</v>
      </c>
      <c r="AW22" s="159" t="n">
        <f aca="false">AX22-SUM(AO22:AV22)</f>
        <v>32093.2339036498</v>
      </c>
      <c r="AX22" s="160" t="n">
        <v>68135.022158895</v>
      </c>
    </row>
    <row r="23" customFormat="false" ht="12.75" hidden="false" customHeight="false" outlineLevel="0" collapsed="false">
      <c r="B23" s="161" t="s">
        <v>146</v>
      </c>
      <c r="C23" s="162" t="n">
        <v>2939.25386569749</v>
      </c>
      <c r="D23" s="162" t="n">
        <v>1890.14109443796</v>
      </c>
      <c r="E23" s="162" t="n">
        <v>756.796064339481</v>
      </c>
      <c r="F23" s="162" t="n">
        <v>3019.05958404439</v>
      </c>
      <c r="G23" s="162" t="n">
        <v>330.556724116474</v>
      </c>
      <c r="H23" s="162" t="n">
        <v>2938.87211415966</v>
      </c>
      <c r="I23" s="163" t="n">
        <v>385.793054016011</v>
      </c>
      <c r="J23" s="163" t="n">
        <v>1891.9823711966</v>
      </c>
      <c r="K23" s="155" t="n">
        <v>13268.6436305409</v>
      </c>
      <c r="L23" s="164" t="n">
        <f aca="false">SUM(C23:K23)</f>
        <v>27421.098502549</v>
      </c>
      <c r="M23" s="165" t="n">
        <f aca="false">(L23-L19)/L19</f>
        <v>0.0253122352983737</v>
      </c>
      <c r="P23" s="161" t="str">
        <f aca="false">EXPT_VL!$P23</f>
        <v>2012</v>
      </c>
      <c r="Q23" s="166" t="n">
        <f aca="false">SUM(C74:C77)</f>
        <v>16541.5169943912</v>
      </c>
      <c r="R23" s="166" t="n">
        <f aca="false">SUM(D74:D77)</f>
        <v>9660.53452427819</v>
      </c>
      <c r="S23" s="166" t="n">
        <f aca="false">SUM(E74:E77)</f>
        <v>4046.01483141065</v>
      </c>
      <c r="T23" s="166" t="n">
        <f aca="false">SUM(F74:F77)</f>
        <v>13897.6228767206</v>
      </c>
      <c r="U23" s="166" t="n">
        <f aca="false">SUM(G74:G77)</f>
        <v>2839.78180026793</v>
      </c>
      <c r="V23" s="166" t="n">
        <f aca="false">SUM(H74:H77)</f>
        <v>8554.68906119057</v>
      </c>
      <c r="W23" s="166" t="n">
        <f aca="false">SUM(I74:I77)</f>
        <v>2967.14811316489</v>
      </c>
      <c r="X23" s="166" t="n">
        <f aca="false">SUM(J74:J77)</f>
        <v>9461.64097160992</v>
      </c>
      <c r="Y23" s="167" t="n">
        <f aca="false">SUM(K74:K77)</f>
        <v>62403.4447354642</v>
      </c>
      <c r="Z23" s="168" t="n">
        <f aca="false">SUM(L74:L77)</f>
        <v>130372.393908498</v>
      </c>
      <c r="AB23" s="157" t="n">
        <v>2012</v>
      </c>
      <c r="AC23" s="158" t="n">
        <v>28877.0656128108</v>
      </c>
      <c r="AD23" s="158" t="n">
        <v>14920.0768812002</v>
      </c>
      <c r="AE23" s="158" t="n">
        <v>7036.38730092439</v>
      </c>
      <c r="AF23" s="158" t="n">
        <v>20136.5807933495</v>
      </c>
      <c r="AG23" s="158" t="n">
        <v>4579.24223875734</v>
      </c>
      <c r="AH23" s="158" t="n">
        <v>10997.7005685999</v>
      </c>
      <c r="AI23" s="158" t="n">
        <v>3815.81637172795</v>
      </c>
      <c r="AJ23" s="158" t="n">
        <v>16568.6161077115</v>
      </c>
      <c r="AK23" s="159" t="n">
        <f aca="false">AL23-SUM(AC23:AJ23)</f>
        <v>96452.0328741892</v>
      </c>
      <c r="AL23" s="160" t="n">
        <v>203383.518749271</v>
      </c>
      <c r="AN23" s="157" t="n">
        <v>2012</v>
      </c>
      <c r="AO23" s="158" t="n">
        <v>12335.5486184196</v>
      </c>
      <c r="AP23" s="158" t="n">
        <v>5259.54235692203</v>
      </c>
      <c r="AQ23" s="158" t="n">
        <v>2990.37246951374</v>
      </c>
      <c r="AR23" s="158" t="n">
        <v>6238.95791662895</v>
      </c>
      <c r="AS23" s="158" t="n">
        <v>1739.46043848941</v>
      </c>
      <c r="AT23" s="158" t="n">
        <v>2443.01150740936</v>
      </c>
      <c r="AU23" s="158" t="n">
        <v>848.668258563061</v>
      </c>
      <c r="AV23" s="158" t="n">
        <v>7106.97513610158</v>
      </c>
      <c r="AW23" s="159" t="n">
        <f aca="false">AX23-SUM(AO23:AV23)</f>
        <v>34048.588138725</v>
      </c>
      <c r="AX23" s="160" t="n">
        <v>73011.1248407727</v>
      </c>
    </row>
    <row r="24" customFormat="false" ht="12.75" hidden="false" customHeight="false" outlineLevel="0" collapsed="false">
      <c r="B24" s="161" t="s">
        <v>148</v>
      </c>
      <c r="C24" s="162" t="n">
        <v>2950.16698865229</v>
      </c>
      <c r="D24" s="162" t="n">
        <v>1891.57777670713</v>
      </c>
      <c r="E24" s="162" t="n">
        <v>753.860110943322</v>
      </c>
      <c r="F24" s="162" t="n">
        <v>3142.13255877371</v>
      </c>
      <c r="G24" s="162" t="n">
        <v>367.37367934227</v>
      </c>
      <c r="H24" s="162" t="n">
        <v>2990.97295530151</v>
      </c>
      <c r="I24" s="163" t="n">
        <v>423.191892774368</v>
      </c>
      <c r="J24" s="163" t="n">
        <v>1865.12144550146</v>
      </c>
      <c r="K24" s="155" t="n">
        <v>13297.915771773</v>
      </c>
      <c r="L24" s="164" t="n">
        <f aca="false">SUM(C24:K24)</f>
        <v>27682.313179769</v>
      </c>
      <c r="M24" s="165" t="n">
        <f aca="false">(L24-L20)/L20</f>
        <v>0.031227195103106</v>
      </c>
      <c r="P24" s="161" t="n">
        <f aca="false">EXPT_VL!$P24</f>
        <v>2013</v>
      </c>
      <c r="Q24" s="162" t="n">
        <f aca="false">SUM(C78:C81)</f>
        <v>14728.1000748454</v>
      </c>
      <c r="R24" s="162" t="n">
        <f aca="false">SUM(D78:D81)</f>
        <v>9843.96590405776</v>
      </c>
      <c r="S24" s="162" t="n">
        <f aca="false">SUM(E78:E81)</f>
        <v>4018.40057753933</v>
      </c>
      <c r="T24" s="162" t="n">
        <f aca="false">SUM(F78:F81)</f>
        <v>15231.0183917203</v>
      </c>
      <c r="U24" s="162" t="n">
        <f aca="false">SUM(G78:G81)</f>
        <v>2247.79538371366</v>
      </c>
      <c r="V24" s="162" t="n">
        <f aca="false">SUM(H78:H81)</f>
        <v>8429.38106774781</v>
      </c>
      <c r="W24" s="163" t="n">
        <f aca="false">SUM(I78:I81)</f>
        <v>3257.67561209966</v>
      </c>
      <c r="X24" s="163" t="n">
        <f aca="false">SUM(J78:J81)</f>
        <v>9424.30416957446</v>
      </c>
      <c r="Y24" s="155" t="n">
        <f aca="false">SUM(K78:K81)</f>
        <v>61273.972632119</v>
      </c>
      <c r="Z24" s="156" t="n">
        <f aca="false">SUM(L78:L81)</f>
        <v>128454.613813417</v>
      </c>
      <c r="AB24" s="157" t="n">
        <v>2013</v>
      </c>
      <c r="AC24" s="158" t="n">
        <v>25263.7451241837</v>
      </c>
      <c r="AD24" s="158" t="n">
        <v>14874.3014977547</v>
      </c>
      <c r="AE24" s="158" t="n">
        <v>6933.94551988749</v>
      </c>
      <c r="AF24" s="158" t="n">
        <v>21609.6156627209</v>
      </c>
      <c r="AG24" s="158" t="n">
        <v>3946.19548248393</v>
      </c>
      <c r="AH24" s="158" t="n">
        <v>12050.097681165</v>
      </c>
      <c r="AI24" s="158" t="n">
        <v>4015.24388190971</v>
      </c>
      <c r="AJ24" s="158" t="n">
        <v>16075.9605449492</v>
      </c>
      <c r="AK24" s="159" t="n">
        <f aca="false">AL24-SUM(AC24:AJ24)</f>
        <v>94827.4226108668</v>
      </c>
      <c r="AL24" s="160" t="n">
        <v>199596.528005921</v>
      </c>
      <c r="AN24" s="157" t="n">
        <v>2013</v>
      </c>
      <c r="AO24" s="158" t="n">
        <v>10535.6450493383</v>
      </c>
      <c r="AP24" s="158" t="n">
        <v>5030.33559369691</v>
      </c>
      <c r="AQ24" s="158" t="n">
        <v>2915.54494234816</v>
      </c>
      <c r="AR24" s="158" t="n">
        <v>6378.59727100063</v>
      </c>
      <c r="AS24" s="158" t="n">
        <v>1698.40009877027</v>
      </c>
      <c r="AT24" s="158" t="n">
        <v>3620.7166134172</v>
      </c>
      <c r="AU24" s="158" t="n">
        <v>757.568269810055</v>
      </c>
      <c r="AV24" s="158" t="n">
        <v>6651.65637537473</v>
      </c>
      <c r="AW24" s="159" t="n">
        <f aca="false">AX24-SUM(AO24:AV24)</f>
        <v>33553.4499787477</v>
      </c>
      <c r="AX24" s="160" t="n">
        <v>71141.914192504</v>
      </c>
    </row>
    <row r="25" customFormat="false" ht="12.75" hidden="false" customHeight="false" outlineLevel="0" collapsed="false">
      <c r="B25" s="161" t="s">
        <v>149</v>
      </c>
      <c r="C25" s="162" t="n">
        <v>2957.63835137082</v>
      </c>
      <c r="D25" s="162" t="n">
        <v>1955.13092797102</v>
      </c>
      <c r="E25" s="162" t="n">
        <v>647.813898081793</v>
      </c>
      <c r="F25" s="162" t="n">
        <v>3246.61187746698</v>
      </c>
      <c r="G25" s="162" t="n">
        <v>370.271681017413</v>
      </c>
      <c r="H25" s="162" t="n">
        <v>3035.43443318501</v>
      </c>
      <c r="I25" s="163" t="n">
        <v>381.713649307341</v>
      </c>
      <c r="J25" s="163" t="n">
        <v>2004.607626096</v>
      </c>
      <c r="K25" s="155" t="n">
        <v>13764.2068040173</v>
      </c>
      <c r="L25" s="164" t="n">
        <f aca="false">SUM(C25:K25)</f>
        <v>28363.4292485137</v>
      </c>
      <c r="M25" s="165" t="n">
        <f aca="false">(L25-L21)/L21</f>
        <v>0.0510506096716306</v>
      </c>
      <c r="P25" s="161" t="n">
        <f aca="false">EXPT_VL!P25</f>
        <v>2014</v>
      </c>
      <c r="Q25" s="166" t="n">
        <f aca="false">SUM(C82:C85)</f>
        <v>16894.9304999617</v>
      </c>
      <c r="R25" s="166" t="n">
        <f aca="false">SUM(D82:D85)</f>
        <v>12309.1124907954</v>
      </c>
      <c r="S25" s="166" t="n">
        <f aca="false">SUM(E82:E85)</f>
        <v>5093.70494846646</v>
      </c>
      <c r="T25" s="166" t="n">
        <f aca="false">SUM(F82:F85)</f>
        <v>15833.1207201178</v>
      </c>
      <c r="U25" s="166" t="n">
        <f aca="false">SUM(G82:G85)</f>
        <v>2605.69660277929</v>
      </c>
      <c r="V25" s="166" t="n">
        <f aca="false">SUM(H82:H85)</f>
        <v>8942.8539846279</v>
      </c>
      <c r="W25" s="166" t="n">
        <f aca="false">SUM(I82:I85)</f>
        <v>3041.32424771254</v>
      </c>
      <c r="X25" s="166" t="n">
        <f aca="false">SUM(J82:J85)</f>
        <v>10668.5714390899</v>
      </c>
      <c r="Y25" s="167" t="n">
        <f aca="false">SUM(K82:K85)</f>
        <v>65615.8718175185</v>
      </c>
      <c r="Z25" s="168" t="n">
        <f aca="false">SUM(L82:L85)</f>
        <v>141005.186751069</v>
      </c>
      <c r="AB25" s="157" t="n">
        <v>2014</v>
      </c>
      <c r="AC25" s="158" t="n">
        <v>28392.460372682</v>
      </c>
      <c r="AD25" s="158" t="n">
        <v>17752.935305502</v>
      </c>
      <c r="AE25" s="158" t="n">
        <v>7937.05096248895</v>
      </c>
      <c r="AF25" s="158" t="n">
        <v>22818.1117514398</v>
      </c>
      <c r="AG25" s="158" t="n">
        <v>4250.19890171086</v>
      </c>
      <c r="AH25" s="158" t="n">
        <v>11268.5681057478</v>
      </c>
      <c r="AI25" s="158" t="n">
        <v>3824.44065942077</v>
      </c>
      <c r="AJ25" s="158" t="n">
        <v>18039.8390235382</v>
      </c>
      <c r="AK25" s="159" t="n">
        <f aca="false">AL25-SUM(AC25:AJ25)</f>
        <v>100741.968048212</v>
      </c>
      <c r="AL25" s="160" t="n">
        <v>215025.573130743</v>
      </c>
      <c r="AN25" s="157" t="n">
        <v>2014</v>
      </c>
      <c r="AO25" s="158" t="n">
        <v>11497.5298727203</v>
      </c>
      <c r="AP25" s="158" t="n">
        <v>5443.82281470665</v>
      </c>
      <c r="AQ25" s="158" t="n">
        <v>2843.34601402249</v>
      </c>
      <c r="AR25" s="158" t="n">
        <v>6984.99103132198</v>
      </c>
      <c r="AS25" s="158" t="n">
        <v>1644.50229893157</v>
      </c>
      <c r="AT25" s="158" t="n">
        <v>2325.71412111991</v>
      </c>
      <c r="AU25" s="158" t="n">
        <v>783.116411708225</v>
      </c>
      <c r="AV25" s="158" t="n">
        <v>7371.26758444832</v>
      </c>
      <c r="AW25" s="159" t="n">
        <f aca="false">AX25-SUM(AO25:AV25)</f>
        <v>35126.0962306937</v>
      </c>
      <c r="AX25" s="160" t="n">
        <v>74020.3863796731</v>
      </c>
    </row>
    <row r="26" customFormat="false" ht="12.75" hidden="false" customHeight="false" outlineLevel="0" collapsed="false">
      <c r="B26" s="161" t="s">
        <v>150</v>
      </c>
      <c r="C26" s="169" t="n">
        <v>2980.90236348731</v>
      </c>
      <c r="D26" s="169" t="n">
        <v>2297.2918112089</v>
      </c>
      <c r="E26" s="169" t="n">
        <v>637.104707111804</v>
      </c>
      <c r="F26" s="169" t="n">
        <v>3342.8040151728</v>
      </c>
      <c r="G26" s="169" t="n">
        <v>227.808541677786</v>
      </c>
      <c r="H26" s="169" t="n">
        <v>3116.78010708569</v>
      </c>
      <c r="I26" s="166" t="n">
        <v>423.142440576537</v>
      </c>
      <c r="J26" s="166" t="n">
        <v>2161.26613331543</v>
      </c>
      <c r="K26" s="167" t="n">
        <v>14600.7296142663</v>
      </c>
      <c r="L26" s="170" t="n">
        <f aca="false">SUM(C26:K26)</f>
        <v>29787.8297339026</v>
      </c>
      <c r="M26" s="171" t="n">
        <f aca="false">(L26-L22)/L22</f>
        <v>0.103649141135367</v>
      </c>
      <c r="P26" s="161" t="str">
        <f aca="false">EXPT_VL!P26</f>
        <v>2015</v>
      </c>
      <c r="Q26" s="162" t="n">
        <f aca="false">SUM(C86:C89)</f>
        <v>17367.8480296622</v>
      </c>
      <c r="R26" s="162" t="n">
        <f aca="false">SUM(D86:D89)</f>
        <v>10551.6913470629</v>
      </c>
      <c r="S26" s="162" t="n">
        <f aca="false">SUM(E86:E89)</f>
        <v>5006.85483471719</v>
      </c>
      <c r="T26" s="162" t="n">
        <f aca="false">SUM(F86:F89)</f>
        <v>16615.4193614078</v>
      </c>
      <c r="U26" s="162" t="n">
        <f aca="false">SUM(G86:G89)</f>
        <v>2761.35144240268</v>
      </c>
      <c r="V26" s="162" t="n">
        <f aca="false">SUM(H86:H89)</f>
        <v>10714.1419250201</v>
      </c>
      <c r="W26" s="163" t="n">
        <f aca="false">SUM(I86:I89)</f>
        <v>3376.86419733704</v>
      </c>
      <c r="X26" s="163" t="n">
        <f aca="false">SUM(J86:J89)</f>
        <v>10515.3547631403</v>
      </c>
      <c r="Y26" s="155" t="n">
        <f aca="false">SUM(K86:K89)</f>
        <v>69405.8559256319</v>
      </c>
      <c r="Z26" s="156" t="n">
        <f aca="false">SUM(L86:L89)</f>
        <v>146315.381826382</v>
      </c>
      <c r="AB26" s="157" t="n">
        <v>2015</v>
      </c>
      <c r="AC26" s="158" t="n">
        <v>28124.0539578846</v>
      </c>
      <c r="AD26" s="158" t="n">
        <v>14510.6028119203</v>
      </c>
      <c r="AE26" s="158" t="n">
        <v>6073.18916668714</v>
      </c>
      <c r="AF26" s="158" t="n">
        <v>23309.7047716387</v>
      </c>
      <c r="AG26" s="158" t="n">
        <v>4500.91005807203</v>
      </c>
      <c r="AH26" s="158" t="n">
        <v>13263.9774988204</v>
      </c>
      <c r="AI26" s="158" t="n">
        <v>4108.39416381764</v>
      </c>
      <c r="AJ26" s="158" t="n">
        <v>16770.1924005567</v>
      </c>
      <c r="AK26" s="159" t="n">
        <f aca="false">AL26-SUM(AC26:AJ26)</f>
        <v>103018.828788914</v>
      </c>
      <c r="AL26" s="160" t="n">
        <v>213679.853618311</v>
      </c>
      <c r="AN26" s="157" t="n">
        <v>2015</v>
      </c>
      <c r="AO26" s="158" t="n">
        <v>10756.2059282224</v>
      </c>
      <c r="AP26" s="158" t="n">
        <v>3958.91146485735</v>
      </c>
      <c r="AQ26" s="158" t="n">
        <v>1066.33433196994</v>
      </c>
      <c r="AR26" s="158" t="n">
        <v>6694.28541023088</v>
      </c>
      <c r="AS26" s="158" t="n">
        <v>1739.55861566935</v>
      </c>
      <c r="AT26" s="158" t="n">
        <v>2549.83557380022</v>
      </c>
      <c r="AU26" s="158" t="n">
        <v>731.529966480601</v>
      </c>
      <c r="AV26" s="158" t="n">
        <v>6254.83763741646</v>
      </c>
      <c r="AW26" s="159" t="n">
        <f aca="false">AX26-SUM(AO26:AV26)</f>
        <v>33612.9728632821</v>
      </c>
      <c r="AX26" s="160" t="n">
        <v>67364.4717919293</v>
      </c>
    </row>
    <row r="27" customFormat="false" ht="12.75" hidden="false" customHeight="false" outlineLevel="0" collapsed="false">
      <c r="B27" s="161" t="s">
        <v>152</v>
      </c>
      <c r="C27" s="169" t="n">
        <v>3059.29722212797</v>
      </c>
      <c r="D27" s="169" t="n">
        <v>2234.09326324764</v>
      </c>
      <c r="E27" s="169" t="n">
        <v>756.264311044837</v>
      </c>
      <c r="F27" s="169" t="n">
        <v>3305.52413981723</v>
      </c>
      <c r="G27" s="169" t="n">
        <v>321.446901346119</v>
      </c>
      <c r="H27" s="169" t="n">
        <v>3231.60007992047</v>
      </c>
      <c r="I27" s="166" t="n">
        <v>469.645960982085</v>
      </c>
      <c r="J27" s="166" t="n">
        <v>2099.27650820679</v>
      </c>
      <c r="K27" s="167" t="n">
        <v>15006.9379749252</v>
      </c>
      <c r="L27" s="170" t="n">
        <f aca="false">SUM(C27:K27)</f>
        <v>30484.0863616184</v>
      </c>
      <c r="M27" s="171" t="n">
        <f aca="false">(L27-L23)/L23</f>
        <v>0.111701865582979</v>
      </c>
      <c r="P27" s="161" t="str">
        <f aca="false">EXPT_VL!P27</f>
        <v>2016</v>
      </c>
      <c r="Q27" s="166" t="n">
        <f aca="false">SUM(C90:C93)</f>
        <v>17664.1106800418</v>
      </c>
      <c r="R27" s="166" t="n">
        <f aca="false">SUM(D90:D93)</f>
        <v>10914.4068637036</v>
      </c>
      <c r="S27" s="166" t="n">
        <f aca="false">SUM(E90:E93)</f>
        <v>4695.29279241585</v>
      </c>
      <c r="T27" s="166" t="n">
        <f aca="false">SUM(F90:F93)</f>
        <v>17000.7445490126</v>
      </c>
      <c r="U27" s="166" t="n">
        <f aca="false">SUM(G90:G93)</f>
        <v>2979.37235225754</v>
      </c>
      <c r="V27" s="166" t="n">
        <f aca="false">SUM(H90:H93)</f>
        <v>10922.1782314217</v>
      </c>
      <c r="W27" s="166" t="n">
        <f aca="false">SUM(I90:I93)</f>
        <v>3377.58044322453</v>
      </c>
      <c r="X27" s="166" t="n">
        <f aca="false">SUM(J90:J93)</f>
        <v>10158.8162070868</v>
      </c>
      <c r="Y27" s="167" t="n">
        <f aca="false">SUM(K90:K93)</f>
        <v>67569.7947288168</v>
      </c>
      <c r="Z27" s="168" t="n">
        <f aca="false">SUM(L90:L93)</f>
        <v>145282.296847981</v>
      </c>
      <c r="AB27" s="157" t="n">
        <v>2016</v>
      </c>
      <c r="AC27" s="158" t="n">
        <v>27088.3330548507</v>
      </c>
      <c r="AD27" s="158" t="n">
        <v>13887.1801882553</v>
      </c>
      <c r="AE27" s="158" t="n">
        <v>6353.1319649454</v>
      </c>
      <c r="AF27" s="158" t="n">
        <v>23247.258923897</v>
      </c>
      <c r="AG27" s="158" t="n">
        <v>3758.74668938421</v>
      </c>
      <c r="AH27" s="158" t="n">
        <v>13235.068993086</v>
      </c>
      <c r="AI27" s="158" t="n">
        <v>4020.63486685012</v>
      </c>
      <c r="AJ27" s="158" t="n">
        <v>15953.9073736689</v>
      </c>
      <c r="AK27" s="159" t="n">
        <f aca="false">AL27-SUM(AC27:AJ27)</f>
        <v>97019.8721846529</v>
      </c>
      <c r="AL27" s="160" t="n">
        <v>204564.134239591</v>
      </c>
      <c r="AN27" s="157" t="n">
        <v>2016</v>
      </c>
      <c r="AO27" s="158" t="n">
        <v>9424.2223748089</v>
      </c>
      <c r="AP27" s="158" t="n">
        <v>2972.77332455171</v>
      </c>
      <c r="AQ27" s="158" t="n">
        <v>1657.83917252954</v>
      </c>
      <c r="AR27" s="158" t="n">
        <v>6246.51437488434</v>
      </c>
      <c r="AS27" s="158" t="n">
        <v>779.374337126672</v>
      </c>
      <c r="AT27" s="158" t="n">
        <v>2312.89076166428</v>
      </c>
      <c r="AU27" s="158" t="n">
        <v>643.054423625587</v>
      </c>
      <c r="AV27" s="158" t="n">
        <v>5795.09116658216</v>
      </c>
      <c r="AW27" s="159" t="n">
        <f aca="false">AX27-SUM(AO27:AV27)</f>
        <v>29450.0774558361</v>
      </c>
      <c r="AX27" s="160" t="n">
        <v>59281.8373916093</v>
      </c>
    </row>
    <row r="28" customFormat="false" ht="12.75" hidden="false" customHeight="false" outlineLevel="0" collapsed="false">
      <c r="B28" s="161" t="s">
        <v>154</v>
      </c>
      <c r="C28" s="169" t="n">
        <v>3016.39332941386</v>
      </c>
      <c r="D28" s="169" t="n">
        <v>2143.23206505786</v>
      </c>
      <c r="E28" s="169" t="n">
        <v>769.606341870405</v>
      </c>
      <c r="F28" s="169" t="n">
        <v>3447.80211597284</v>
      </c>
      <c r="G28" s="169" t="n">
        <v>302.068981645646</v>
      </c>
      <c r="H28" s="169" t="n">
        <v>3086.74470268998</v>
      </c>
      <c r="I28" s="166" t="n">
        <v>446.968130877225</v>
      </c>
      <c r="J28" s="166" t="n">
        <v>1993.6382243326</v>
      </c>
      <c r="K28" s="167" t="n">
        <v>14602.2487535816</v>
      </c>
      <c r="L28" s="170" t="n">
        <f aca="false">SUM(C28:K28)</f>
        <v>29808.702645442</v>
      </c>
      <c r="M28" s="171" t="n">
        <f aca="false">(L28-L24)/L24</f>
        <v>0.0768140094313736</v>
      </c>
    </row>
    <row r="29" customFormat="false" ht="12.75" hidden="false" customHeight="false" outlineLevel="0" collapsed="false">
      <c r="B29" s="161" t="s">
        <v>155</v>
      </c>
      <c r="C29" s="169" t="n">
        <v>3158.19210194025</v>
      </c>
      <c r="D29" s="169" t="n">
        <v>2185.61269725721</v>
      </c>
      <c r="E29" s="169" t="n">
        <v>678.149995152645</v>
      </c>
      <c r="F29" s="169" t="n">
        <v>3471.77957646981</v>
      </c>
      <c r="G29" s="169" t="n">
        <v>293.459942211017</v>
      </c>
      <c r="H29" s="169" t="n">
        <v>3181.6441534613</v>
      </c>
      <c r="I29" s="166" t="n">
        <v>449.876523134092</v>
      </c>
      <c r="J29" s="166" t="n">
        <v>1900.47815001113</v>
      </c>
      <c r="K29" s="167" t="n">
        <v>15045.5772197384</v>
      </c>
      <c r="L29" s="170" t="n">
        <f aca="false">SUM(C29:K29)</f>
        <v>30364.7703593758</v>
      </c>
      <c r="M29" s="171" t="n">
        <f aca="false">(L29-L25)/L25</f>
        <v>0.0705606185107895</v>
      </c>
      <c r="O29" s="180" t="s">
        <v>156</v>
      </c>
      <c r="P29" s="161" t="str">
        <f aca="false">EXPT_VL!P29</f>
        <v>2017</v>
      </c>
      <c r="Q29" s="162" t="n">
        <f aca="false">SUM(C96:C99)</f>
        <v>18947.4107128385</v>
      </c>
      <c r="R29" s="162" t="n">
        <f aca="false">SUM(D96:D99)</f>
        <v>11546.8187849193</v>
      </c>
      <c r="S29" s="162" t="n">
        <f aca="false">SUM(E96:E99)</f>
        <v>5121.41607712944</v>
      </c>
      <c r="T29" s="162" t="n">
        <f aca="false">SUM(F96:F99)</f>
        <v>18667.7333936159</v>
      </c>
      <c r="U29" s="162" t="n">
        <f aca="false">SUM(G96:G99)</f>
        <v>3290.99769712482</v>
      </c>
      <c r="V29" s="162" t="n">
        <f aca="false">SUM(H96:H99)</f>
        <v>11694.4573849094</v>
      </c>
      <c r="W29" s="163" t="n">
        <f aca="false">SUM(I96:I99)</f>
        <v>2697.16879181913</v>
      </c>
      <c r="X29" s="163" t="n">
        <f aca="false">SUM(J96:J99)</f>
        <v>10598.0441755969</v>
      </c>
      <c r="Y29" s="155" t="n">
        <f aca="false">SUM(K96:K99)</f>
        <v>71814.6384916674</v>
      </c>
      <c r="Z29" s="156" t="n">
        <f aca="false">SUM(L96:L99)</f>
        <v>154378.685509621</v>
      </c>
    </row>
    <row r="30" customFormat="false" ht="12.75" hidden="false" customHeight="false" outlineLevel="0" collapsed="false">
      <c r="B30" s="161" t="s">
        <v>158</v>
      </c>
      <c r="C30" s="162" t="n">
        <v>3681.83356987513</v>
      </c>
      <c r="D30" s="162" t="n">
        <v>2326.88024356561</v>
      </c>
      <c r="E30" s="162" t="n">
        <v>820.923316970283</v>
      </c>
      <c r="F30" s="162" t="n">
        <v>3572.60666028207</v>
      </c>
      <c r="G30" s="162" t="n">
        <v>354.872011905864</v>
      </c>
      <c r="H30" s="162" t="n">
        <v>3032.67029221373</v>
      </c>
      <c r="I30" s="163" t="n">
        <v>564.519293492822</v>
      </c>
      <c r="J30" s="163" t="n">
        <v>2416.12330258904</v>
      </c>
      <c r="K30" s="155" t="n">
        <v>15411.7532107204</v>
      </c>
      <c r="L30" s="164" t="n">
        <f aca="false">SUM(C30:K30)</f>
        <v>32182.181901615</v>
      </c>
      <c r="M30" s="165" t="n">
        <f aca="false">(L30-L26)/L26</f>
        <v>0.0803802153128087</v>
      </c>
      <c r="O30" s="180"/>
      <c r="P30" s="161" t="s">
        <v>159</v>
      </c>
      <c r="Q30" s="166" t="n">
        <f aca="false">SUM(C100:C103)</f>
        <v>19609.7766417266</v>
      </c>
      <c r="R30" s="166" t="n">
        <f aca="false">SUM(D100:D103)</f>
        <v>11561.6520610247</v>
      </c>
      <c r="S30" s="166" t="n">
        <f aca="false">SUM(E100:E103)</f>
        <v>5757.18308669664</v>
      </c>
      <c r="T30" s="166" t="n">
        <f aca="false">SUM(F100:F103)</f>
        <v>20282.4857850054</v>
      </c>
      <c r="U30" s="166" t="n">
        <f aca="false">SUM(G100:G103)</f>
        <v>3532.91556105998</v>
      </c>
      <c r="V30" s="166" t="n">
        <f aca="false">SUM(H100:H103)</f>
        <v>12061.4098672108</v>
      </c>
      <c r="W30" s="166" t="n">
        <f aca="false">SUM(I100:I103)</f>
        <v>2730.28755421033</v>
      </c>
      <c r="X30" s="166" t="n">
        <f aca="false">SUM(J100:J103)</f>
        <v>10983.3477018066</v>
      </c>
      <c r="Y30" s="167" t="n">
        <f aca="false">SUM(K100:K103)</f>
        <v>74642.4869000257</v>
      </c>
      <c r="Z30" s="168" t="n">
        <f aca="false">SUM(L100:L103)</f>
        <v>161161.545158767</v>
      </c>
    </row>
    <row r="31" customFormat="false" ht="12.75" hidden="false" customHeight="false" outlineLevel="0" collapsed="false">
      <c r="B31" s="161" t="s">
        <v>160</v>
      </c>
      <c r="C31" s="162" t="n">
        <v>3603.5366978419</v>
      </c>
      <c r="D31" s="162" t="n">
        <v>2450.37114309127</v>
      </c>
      <c r="E31" s="162" t="n">
        <v>871.623985658844</v>
      </c>
      <c r="F31" s="162" t="n">
        <v>3676.39429824423</v>
      </c>
      <c r="G31" s="162" t="n">
        <v>453.057561026942</v>
      </c>
      <c r="H31" s="162" t="n">
        <v>2961.21259059524</v>
      </c>
      <c r="I31" s="163" t="n">
        <v>440.564426973838</v>
      </c>
      <c r="J31" s="163" t="n">
        <v>2374.74116594636</v>
      </c>
      <c r="K31" s="155" t="n">
        <v>16110.9620966187</v>
      </c>
      <c r="L31" s="164" t="n">
        <f aca="false">SUM(C31:K31)</f>
        <v>32942.4639659974</v>
      </c>
      <c r="M31" s="165" t="n">
        <f aca="false">(L31-L27)/L27</f>
        <v>0.0806446214335053</v>
      </c>
      <c r="Q31" s="106"/>
      <c r="R31" s="106"/>
      <c r="S31" s="106"/>
      <c r="T31" s="106"/>
      <c r="U31" s="106"/>
      <c r="V31" s="106"/>
      <c r="W31" s="106"/>
      <c r="X31" s="106"/>
    </row>
    <row r="32" customFormat="false" ht="12.75" hidden="false" customHeight="false" outlineLevel="0" collapsed="false">
      <c r="B32" s="161" t="s">
        <v>161</v>
      </c>
      <c r="C32" s="162" t="n">
        <v>3578.95839047865</v>
      </c>
      <c r="D32" s="162" t="n">
        <v>2550.25766709235</v>
      </c>
      <c r="E32" s="162" t="n">
        <v>911.684468098302</v>
      </c>
      <c r="F32" s="162" t="n">
        <v>3800.71625641765</v>
      </c>
      <c r="G32" s="162" t="n">
        <v>357.841782566969</v>
      </c>
      <c r="H32" s="162" t="n">
        <v>3069.71231182252</v>
      </c>
      <c r="I32" s="163" t="n">
        <v>413.035775923966</v>
      </c>
      <c r="J32" s="163" t="n">
        <v>2197.73460417518</v>
      </c>
      <c r="K32" s="155" t="n">
        <v>15820.0957557065</v>
      </c>
      <c r="L32" s="164" t="n">
        <f aca="false">SUM(C32:K32)</f>
        <v>32700.0370122821</v>
      </c>
      <c r="M32" s="165" t="n">
        <f aca="false">(L32-L28)/L28</f>
        <v>0.0969963168552107</v>
      </c>
      <c r="Q32" s="106"/>
      <c r="R32" s="106"/>
      <c r="S32" s="106"/>
      <c r="T32" s="106"/>
      <c r="U32" s="106"/>
      <c r="V32" s="106"/>
      <c r="W32" s="106"/>
      <c r="X32" s="106"/>
    </row>
    <row r="33" customFormat="false" ht="12.75" hidden="false" customHeight="false" outlineLevel="0" collapsed="false">
      <c r="B33" s="161" t="s">
        <v>162</v>
      </c>
      <c r="C33" s="162" t="n">
        <v>3683.95769661625</v>
      </c>
      <c r="D33" s="162" t="n">
        <v>2482.62447559531</v>
      </c>
      <c r="E33" s="162" t="n">
        <v>933.791861359346</v>
      </c>
      <c r="F33" s="162" t="n">
        <v>3614.06619819294</v>
      </c>
      <c r="G33" s="162" t="n">
        <v>308.860723188609</v>
      </c>
      <c r="H33" s="162" t="n">
        <v>3352.00855064252</v>
      </c>
      <c r="I33" s="163" t="n">
        <v>595.545661031106</v>
      </c>
      <c r="J33" s="163" t="n">
        <v>2391.52508082855</v>
      </c>
      <c r="K33" s="155" t="n">
        <v>15947.892316786</v>
      </c>
      <c r="L33" s="164" t="n">
        <f aca="false">SUM(C33:K33)</f>
        <v>33310.2725642406</v>
      </c>
      <c r="M33" s="165" t="n">
        <f aca="false">(L33-L29)/L29</f>
        <v>0.0970039348232823</v>
      </c>
      <c r="Q33" s="106"/>
      <c r="R33" s="106"/>
      <c r="S33" s="106"/>
      <c r="T33" s="106"/>
      <c r="U33" s="106"/>
      <c r="V33" s="106"/>
      <c r="W33" s="106"/>
      <c r="X33" s="106"/>
    </row>
    <row r="34" customFormat="false" ht="12.75" hidden="false" customHeight="false" outlineLevel="0" collapsed="false">
      <c r="B34" s="161" t="s">
        <v>163</v>
      </c>
      <c r="C34" s="169" t="n">
        <v>4077.91006237556</v>
      </c>
      <c r="D34" s="169" t="n">
        <v>2283.89347088749</v>
      </c>
      <c r="E34" s="169" t="n">
        <v>1019.43801810342</v>
      </c>
      <c r="F34" s="169" t="n">
        <v>4132.72388188157</v>
      </c>
      <c r="G34" s="169" t="n">
        <v>515.325520434167</v>
      </c>
      <c r="H34" s="169" t="n">
        <v>3281.58495126416</v>
      </c>
      <c r="I34" s="166" t="n">
        <v>583.383765585061</v>
      </c>
      <c r="J34" s="166" t="n">
        <v>2793.03068179038</v>
      </c>
      <c r="K34" s="167" t="n">
        <v>16189.0288110011</v>
      </c>
      <c r="L34" s="170" t="n">
        <f aca="false">SUM(C34:K34)</f>
        <v>34876.3191633229</v>
      </c>
      <c r="M34" s="171" t="n">
        <f aca="false">(L34-L30)/L30</f>
        <v>0.0837151834497815</v>
      </c>
      <c r="Q34" s="106"/>
      <c r="R34" s="106"/>
      <c r="S34" s="106"/>
      <c r="T34" s="106"/>
      <c r="U34" s="106"/>
      <c r="V34" s="106"/>
      <c r="W34" s="106"/>
      <c r="X34" s="106"/>
    </row>
    <row r="35" customFormat="false" ht="12.75" hidden="false" customHeight="false" outlineLevel="0" collapsed="false">
      <c r="B35" s="161" t="s">
        <v>164</v>
      </c>
      <c r="C35" s="169" t="n">
        <v>4015.41805860731</v>
      </c>
      <c r="D35" s="169" t="n">
        <v>2469.36568333852</v>
      </c>
      <c r="E35" s="169" t="n">
        <v>945.986985251137</v>
      </c>
      <c r="F35" s="169" t="n">
        <v>3795.0689080088</v>
      </c>
      <c r="G35" s="169" t="n">
        <v>467.918756266636</v>
      </c>
      <c r="H35" s="169" t="n">
        <v>3362.30504455896</v>
      </c>
      <c r="I35" s="166" t="n">
        <v>573.811805635147</v>
      </c>
      <c r="J35" s="166" t="n">
        <v>2538.11628297439</v>
      </c>
      <c r="K35" s="167" t="n">
        <v>15979.8486496408</v>
      </c>
      <c r="L35" s="170" t="n">
        <f aca="false">SUM(C35:K35)</f>
        <v>34147.8401742817</v>
      </c>
      <c r="M35" s="171" t="n">
        <f aca="false">(L35-L31)/L31</f>
        <v>0.0365903476293863</v>
      </c>
      <c r="Q35" s="106"/>
      <c r="R35" s="106"/>
      <c r="S35" s="106"/>
      <c r="T35" s="106"/>
      <c r="U35" s="106"/>
      <c r="V35" s="106"/>
      <c r="W35" s="106"/>
      <c r="X35" s="106"/>
    </row>
    <row r="36" customFormat="false" ht="12.75" hidden="false" customHeight="false" outlineLevel="0" collapsed="false">
      <c r="B36" s="161" t="s">
        <v>165</v>
      </c>
      <c r="C36" s="169" t="n">
        <v>4023.85465906773</v>
      </c>
      <c r="D36" s="169" t="n">
        <v>2435.84196070496</v>
      </c>
      <c r="E36" s="169" t="n">
        <v>972.192423801816</v>
      </c>
      <c r="F36" s="169" t="n">
        <v>4017.21690783673</v>
      </c>
      <c r="G36" s="169" t="n">
        <v>414.113420661192</v>
      </c>
      <c r="H36" s="169" t="n">
        <v>3187.84282369952</v>
      </c>
      <c r="I36" s="166" t="n">
        <v>594.640662712405</v>
      </c>
      <c r="J36" s="166" t="n">
        <v>2734.07403735063</v>
      </c>
      <c r="K36" s="167" t="n">
        <v>16332.5441278527</v>
      </c>
      <c r="L36" s="170" t="n">
        <f aca="false">SUM(C36:K36)</f>
        <v>34712.3210236876</v>
      </c>
      <c r="M36" s="171" t="n">
        <f aca="false">(L36-L32)/L32</f>
        <v>0.0615376676989618</v>
      </c>
      <c r="Q36" s="106"/>
      <c r="R36" s="106"/>
      <c r="S36" s="106"/>
      <c r="T36" s="106"/>
      <c r="U36" s="106"/>
      <c r="V36" s="106"/>
      <c r="W36" s="106"/>
      <c r="X36" s="106"/>
    </row>
    <row r="37" customFormat="false" ht="12.75" hidden="false" customHeight="false" outlineLevel="0" collapsed="false">
      <c r="B37" s="161" t="s">
        <v>166</v>
      </c>
      <c r="C37" s="169" t="n">
        <v>4042.34982471627</v>
      </c>
      <c r="D37" s="169" t="n">
        <v>2522.4232254399</v>
      </c>
      <c r="E37" s="169" t="n">
        <v>1015.43327010917</v>
      </c>
      <c r="F37" s="169" t="n">
        <v>4068.02495795042</v>
      </c>
      <c r="G37" s="169" t="n">
        <v>414.835051683175</v>
      </c>
      <c r="H37" s="169" t="n">
        <v>3503.02039774183</v>
      </c>
      <c r="I37" s="166" t="n">
        <v>677.510418234661</v>
      </c>
      <c r="J37" s="166" t="n">
        <v>2647.74491547491</v>
      </c>
      <c r="K37" s="167" t="n">
        <v>16370.8107907825</v>
      </c>
      <c r="L37" s="170" t="n">
        <f aca="false">SUM(C37:K37)</f>
        <v>35262.1528521329</v>
      </c>
      <c r="M37" s="171" t="n">
        <f aca="false">(L37-L33)/L33</f>
        <v>0.0585969473569436</v>
      </c>
      <c r="Q37" s="106"/>
      <c r="R37" s="106"/>
      <c r="S37" s="106"/>
      <c r="T37" s="106"/>
      <c r="U37" s="106"/>
      <c r="V37" s="106"/>
      <c r="W37" s="106"/>
      <c r="X37" s="106"/>
    </row>
    <row r="38" customFormat="false" ht="12.75" hidden="false" customHeight="false" outlineLevel="0" collapsed="false">
      <c r="B38" s="161" t="s">
        <v>167</v>
      </c>
      <c r="C38" s="162" t="n">
        <v>4257.06038860148</v>
      </c>
      <c r="D38" s="162" t="n">
        <v>2583.59842680052</v>
      </c>
      <c r="E38" s="162" t="n">
        <v>992.696564248002</v>
      </c>
      <c r="F38" s="162" t="n">
        <v>4162.25470849863</v>
      </c>
      <c r="G38" s="162" t="n">
        <v>398.579313492805</v>
      </c>
      <c r="H38" s="162" t="n">
        <v>3105.54120413828</v>
      </c>
      <c r="I38" s="163" t="n">
        <v>876.178998141152</v>
      </c>
      <c r="J38" s="163" t="n">
        <v>2639.71293162605</v>
      </c>
      <c r="K38" s="155" t="n">
        <v>16549.2532438322</v>
      </c>
      <c r="L38" s="164" t="n">
        <f aca="false">SUM(C38:K38)</f>
        <v>35564.8757793791</v>
      </c>
      <c r="M38" s="165" t="n">
        <f aca="false">(L38-L34)/L34</f>
        <v>0.0197428121021534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</row>
    <row r="39" customFormat="false" ht="12.75" hidden="false" customHeight="false" outlineLevel="0" collapsed="false">
      <c r="B39" s="161" t="s">
        <v>168</v>
      </c>
      <c r="C39" s="162" t="n">
        <v>3977.30994016974</v>
      </c>
      <c r="D39" s="162" t="n">
        <v>2742.83661192757</v>
      </c>
      <c r="E39" s="162" t="n">
        <v>1024.52600448621</v>
      </c>
      <c r="F39" s="162" t="n">
        <v>4091.36127096089</v>
      </c>
      <c r="G39" s="162" t="n">
        <v>360.090110496838</v>
      </c>
      <c r="H39" s="162" t="n">
        <v>3184.73414701645</v>
      </c>
      <c r="I39" s="163" t="n">
        <v>673.188565529234</v>
      </c>
      <c r="J39" s="163" t="n">
        <v>2546.25210374671</v>
      </c>
      <c r="K39" s="155" t="n">
        <v>16659.6154543511</v>
      </c>
      <c r="L39" s="164" t="n">
        <f aca="false">SUM(C39:K39)</f>
        <v>35259.9142086847</v>
      </c>
      <c r="M39" s="165" t="n">
        <f aca="false">(L39-L35)/L35</f>
        <v>0.0325664530678158</v>
      </c>
      <c r="Q39" s="106"/>
      <c r="R39" s="106"/>
      <c r="S39" s="106"/>
      <c r="T39" s="106"/>
      <c r="U39" s="106"/>
      <c r="V39" s="106"/>
      <c r="W39" s="106"/>
      <c r="X39" s="106"/>
    </row>
    <row r="40" customFormat="false" ht="12.75" hidden="false" customHeight="false" outlineLevel="0" collapsed="false">
      <c r="B40" s="161" t="s">
        <v>169</v>
      </c>
      <c r="C40" s="162" t="n">
        <v>4145.11246978213</v>
      </c>
      <c r="D40" s="162" t="n">
        <v>2691.02993216766</v>
      </c>
      <c r="E40" s="162" t="n">
        <v>1070.07424488604</v>
      </c>
      <c r="F40" s="162" t="n">
        <v>4082.98866585619</v>
      </c>
      <c r="G40" s="162" t="n">
        <v>387.323794011065</v>
      </c>
      <c r="H40" s="162" t="n">
        <v>3047.43940812534</v>
      </c>
      <c r="I40" s="163" t="n">
        <v>723.771913961774</v>
      </c>
      <c r="J40" s="163" t="n">
        <v>2566.16114870623</v>
      </c>
      <c r="K40" s="155" t="n">
        <v>16793.905939195</v>
      </c>
      <c r="L40" s="164" t="n">
        <f aca="false">SUM(C40:K40)</f>
        <v>35507.8075166914</v>
      </c>
      <c r="M40" s="165" t="n">
        <f aca="false">(L40-L36)/L36</f>
        <v>0.0229165457550619</v>
      </c>
    </row>
    <row r="41" customFormat="false" ht="12.75" hidden="false" customHeight="false" outlineLevel="0" collapsed="false">
      <c r="B41" s="161" t="s">
        <v>170</v>
      </c>
      <c r="C41" s="162" t="n">
        <v>4068.28570645466</v>
      </c>
      <c r="D41" s="162" t="n">
        <v>2724.95907056221</v>
      </c>
      <c r="E41" s="162" t="n">
        <v>1081.33722614335</v>
      </c>
      <c r="F41" s="162" t="n">
        <v>4141.14253607703</v>
      </c>
      <c r="G41" s="162" t="n">
        <v>447.0509566717</v>
      </c>
      <c r="H41" s="162" t="n">
        <v>2947.06815656255</v>
      </c>
      <c r="I41" s="163" t="n">
        <v>741.900097826979</v>
      </c>
      <c r="J41" s="163" t="n">
        <v>2758.25642102089</v>
      </c>
      <c r="K41" s="155" t="n">
        <v>16837.3024013552</v>
      </c>
      <c r="L41" s="164" t="n">
        <f aca="false">SUM(C41:K41)</f>
        <v>35747.3025726745</v>
      </c>
      <c r="M41" s="165" t="n">
        <f aca="false">(L41-L37)/L37</f>
        <v>0.0137583692798358</v>
      </c>
    </row>
    <row r="42" customFormat="false" ht="12.75" hidden="false" customHeight="false" outlineLevel="0" collapsed="false">
      <c r="B42" s="161" t="s">
        <v>171</v>
      </c>
      <c r="C42" s="169" t="n">
        <v>4250.34787766396</v>
      </c>
      <c r="D42" s="169" t="n">
        <v>2971.71284429667</v>
      </c>
      <c r="E42" s="169" t="n">
        <v>789.919578005606</v>
      </c>
      <c r="F42" s="169" t="n">
        <v>3958.32840349989</v>
      </c>
      <c r="G42" s="169" t="n">
        <v>391.157272532185</v>
      </c>
      <c r="H42" s="169" t="n">
        <v>3041.37929961711</v>
      </c>
      <c r="I42" s="166" t="n">
        <v>791.586542684511</v>
      </c>
      <c r="J42" s="166" t="n">
        <v>2565.44640862675</v>
      </c>
      <c r="K42" s="167" t="n">
        <v>16608.3763624675</v>
      </c>
      <c r="L42" s="170" t="n">
        <f aca="false">SUM(C42:K42)</f>
        <v>35368.2545893941</v>
      </c>
      <c r="M42" s="171" t="n">
        <f aca="false">(L42-L38)/L38</f>
        <v>-0.00552852176975642</v>
      </c>
    </row>
    <row r="43" customFormat="false" ht="12.75" hidden="false" customHeight="false" outlineLevel="0" collapsed="false">
      <c r="B43" s="161" t="s">
        <v>172</v>
      </c>
      <c r="C43" s="169" t="n">
        <v>4384.27490459644</v>
      </c>
      <c r="D43" s="169" t="n">
        <v>2622.63754902923</v>
      </c>
      <c r="E43" s="169" t="n">
        <v>930.150144548468</v>
      </c>
      <c r="F43" s="169" t="n">
        <v>4203.06144782115</v>
      </c>
      <c r="G43" s="169" t="n">
        <v>461.480417923475</v>
      </c>
      <c r="H43" s="169" t="n">
        <v>3130.05742289949</v>
      </c>
      <c r="I43" s="166" t="n">
        <v>664.669164289209</v>
      </c>
      <c r="J43" s="166" t="n">
        <v>2894.03760753311</v>
      </c>
      <c r="K43" s="167" t="n">
        <v>17764.6017610054</v>
      </c>
      <c r="L43" s="170" t="n">
        <f aca="false">SUM(C43:K43)</f>
        <v>37054.970419646</v>
      </c>
      <c r="M43" s="171" t="n">
        <f aca="false">(L43-L39)/L39</f>
        <v>0.0509092620117342</v>
      </c>
    </row>
    <row r="44" customFormat="false" ht="12.75" hidden="false" customHeight="false" outlineLevel="0" collapsed="false">
      <c r="B44" s="161" t="s">
        <v>173</v>
      </c>
      <c r="C44" s="169" t="n">
        <v>4421.63210518201</v>
      </c>
      <c r="D44" s="169" t="n">
        <v>2700.36714890421</v>
      </c>
      <c r="E44" s="169" t="n">
        <v>1140.16977527802</v>
      </c>
      <c r="F44" s="169" t="n">
        <v>4361.54558715335</v>
      </c>
      <c r="G44" s="169" t="n">
        <v>502.810025022237</v>
      </c>
      <c r="H44" s="169" t="n">
        <v>3217.44455103742</v>
      </c>
      <c r="I44" s="166" t="n">
        <v>576.886604250566</v>
      </c>
      <c r="J44" s="166" t="n">
        <v>2850.56297551835</v>
      </c>
      <c r="K44" s="167" t="n">
        <v>17611.7698509551</v>
      </c>
      <c r="L44" s="170" t="n">
        <f aca="false">SUM(C44:K44)</f>
        <v>37383.1886233012</v>
      </c>
      <c r="M44" s="171" t="n">
        <f aca="false">(L44-L40)/L40</f>
        <v>0.0528160209759014</v>
      </c>
    </row>
    <row r="45" customFormat="false" ht="12.75" hidden="false" customHeight="false" outlineLevel="0" collapsed="false">
      <c r="B45" s="161" t="s">
        <v>174</v>
      </c>
      <c r="C45" s="169" t="n">
        <v>4373.93793670144</v>
      </c>
      <c r="D45" s="169" t="n">
        <v>2628.40655062335</v>
      </c>
      <c r="E45" s="169" t="n">
        <v>1178.3031355562</v>
      </c>
      <c r="F45" s="169" t="n">
        <v>4310.73770950712</v>
      </c>
      <c r="G45" s="169" t="n">
        <v>560.895441993781</v>
      </c>
      <c r="H45" s="169" t="n">
        <v>3138.33513282372</v>
      </c>
      <c r="I45" s="166" t="n">
        <v>747.808801523867</v>
      </c>
      <c r="J45" s="166" t="n">
        <v>2880.65770718563</v>
      </c>
      <c r="K45" s="167" t="n">
        <v>17730.2731195134</v>
      </c>
      <c r="L45" s="170" t="n">
        <f aca="false">SUM(C45:K45)</f>
        <v>37549.3555354285</v>
      </c>
      <c r="M45" s="171" t="n">
        <f aca="false">(L45-L41)/L41</f>
        <v>0.0504108795087503</v>
      </c>
    </row>
    <row r="46" customFormat="false" ht="12.75" hidden="false" customHeight="false" outlineLevel="0" collapsed="false">
      <c r="B46" s="161" t="s">
        <v>175</v>
      </c>
      <c r="C46" s="162" t="n">
        <v>4144.75955102392</v>
      </c>
      <c r="D46" s="162" t="n">
        <v>2574.86018970451</v>
      </c>
      <c r="E46" s="162" t="n">
        <v>1201.82547399533</v>
      </c>
      <c r="F46" s="162" t="n">
        <v>4413.88568993179</v>
      </c>
      <c r="G46" s="162" t="n">
        <v>763.258601268954</v>
      </c>
      <c r="H46" s="162" t="n">
        <v>3416.6537531769</v>
      </c>
      <c r="I46" s="163" t="n">
        <v>672.256568525193</v>
      </c>
      <c r="J46" s="163" t="n">
        <v>2566.53437168172</v>
      </c>
      <c r="K46" s="155" t="n">
        <v>17170.4621502954</v>
      </c>
      <c r="L46" s="164" t="n">
        <f aca="false">SUM(C46:K46)</f>
        <v>36924.4963496037</v>
      </c>
      <c r="M46" s="165" t="n">
        <f aca="false">(L46-L42)/L42</f>
        <v>0.0440010901944884</v>
      </c>
    </row>
    <row r="47" customFormat="false" ht="12.75" hidden="false" customHeight="false" outlineLevel="0" collapsed="false">
      <c r="B47" s="161" t="s">
        <v>176</v>
      </c>
      <c r="C47" s="162" t="n">
        <v>4479.13962285868</v>
      </c>
      <c r="D47" s="162" t="n">
        <v>2643.76530977811</v>
      </c>
      <c r="E47" s="162" t="n">
        <v>1241.81936764358</v>
      </c>
      <c r="F47" s="162" t="n">
        <v>5094.61930799064</v>
      </c>
      <c r="G47" s="162" t="n">
        <v>689.373116780256</v>
      </c>
      <c r="H47" s="162" t="n">
        <v>3230.82852130931</v>
      </c>
      <c r="I47" s="163" t="n">
        <v>807.403336527463</v>
      </c>
      <c r="J47" s="163" t="n">
        <v>3071.32749193096</v>
      </c>
      <c r="K47" s="155" t="n">
        <v>17970.996815135</v>
      </c>
      <c r="L47" s="164" t="n">
        <f aca="false">SUM(C47:K47)</f>
        <v>39229.272889954</v>
      </c>
      <c r="M47" s="165" t="n">
        <f aca="false">(L47-L43)/L43</f>
        <v>0.0586777548513509</v>
      </c>
    </row>
    <row r="48" customFormat="false" ht="12.75" hidden="false" customHeight="false" outlineLevel="0" collapsed="false">
      <c r="B48" s="161" t="s">
        <v>177</v>
      </c>
      <c r="C48" s="162" t="n">
        <v>4582.41951945125</v>
      </c>
      <c r="D48" s="162" t="n">
        <v>2606.75446964714</v>
      </c>
      <c r="E48" s="162" t="n">
        <v>1244.22624511294</v>
      </c>
      <c r="F48" s="162" t="n">
        <v>4988.94056437666</v>
      </c>
      <c r="G48" s="162" t="n">
        <v>639.551300554667</v>
      </c>
      <c r="H48" s="162" t="n">
        <v>3667.70973457377</v>
      </c>
      <c r="I48" s="163" t="n">
        <v>684.621533926002</v>
      </c>
      <c r="J48" s="163" t="n">
        <v>3200.50905210381</v>
      </c>
      <c r="K48" s="155" t="n">
        <v>17959.8494763366</v>
      </c>
      <c r="L48" s="164" t="n">
        <f aca="false">SUM(C48:K48)</f>
        <v>39574.5818960828</v>
      </c>
      <c r="M48" s="165" t="n">
        <f aca="false">(L48-L44)/L44</f>
        <v>0.0586197527146104</v>
      </c>
    </row>
    <row r="49" customFormat="false" ht="12.75" hidden="false" customHeight="false" outlineLevel="0" collapsed="false">
      <c r="B49" s="161" t="s">
        <v>178</v>
      </c>
      <c r="C49" s="162" t="n">
        <v>4600.59123641698</v>
      </c>
      <c r="D49" s="162" t="n">
        <v>2677.66350440823</v>
      </c>
      <c r="E49" s="162" t="n">
        <v>1228.89878238259</v>
      </c>
      <c r="F49" s="162" t="n">
        <v>4757.78251972774</v>
      </c>
      <c r="G49" s="162" t="n">
        <v>624.233082064044</v>
      </c>
      <c r="H49" s="162" t="n">
        <v>3543.68807807504</v>
      </c>
      <c r="I49" s="163" t="n">
        <v>806.155117326129</v>
      </c>
      <c r="J49" s="163" t="n">
        <v>2837.86309045814</v>
      </c>
      <c r="K49" s="155" t="n">
        <v>17412.8171796769</v>
      </c>
      <c r="L49" s="164" t="n">
        <f aca="false">SUM(C49:K49)</f>
        <v>38489.6925905358</v>
      </c>
      <c r="M49" s="165" t="n">
        <f aca="false">(L49-L45)/L45</f>
        <v>0.02504269491976</v>
      </c>
    </row>
    <row r="50" customFormat="false" ht="12.75" hidden="false" customHeight="false" outlineLevel="0" collapsed="false">
      <c r="B50" s="161" t="s">
        <v>179</v>
      </c>
      <c r="C50" s="169" t="n">
        <v>4611.66235131376</v>
      </c>
      <c r="D50" s="169" t="n">
        <v>3331.11189915108</v>
      </c>
      <c r="E50" s="169" t="n">
        <v>1122.12924896137</v>
      </c>
      <c r="F50" s="169" t="n">
        <v>4802.89266512003</v>
      </c>
      <c r="G50" s="169" t="n">
        <v>683.161957782429</v>
      </c>
      <c r="H50" s="169" t="n">
        <v>3912.37420233889</v>
      </c>
      <c r="I50" s="166" t="n">
        <v>951.27211254415</v>
      </c>
      <c r="J50" s="166" t="n">
        <v>3058.13065725589</v>
      </c>
      <c r="K50" s="167" t="n">
        <v>18837.2447704853</v>
      </c>
      <c r="L50" s="170" t="n">
        <f aca="false">SUM(C50:K50)</f>
        <v>41309.9798649529</v>
      </c>
      <c r="M50" s="171" t="n">
        <f aca="false">(L50-L46)/L46</f>
        <v>0.11876894606299</v>
      </c>
    </row>
    <row r="51" customFormat="false" ht="12.75" hidden="false" customHeight="false" outlineLevel="0" collapsed="false">
      <c r="B51" s="161" t="s">
        <v>180</v>
      </c>
      <c r="C51" s="169" t="n">
        <v>5237.60583047343</v>
      </c>
      <c r="D51" s="169" t="n">
        <v>2875.38516109757</v>
      </c>
      <c r="E51" s="169" t="n">
        <v>1375.77104213388</v>
      </c>
      <c r="F51" s="169" t="n">
        <v>4721.49251018069</v>
      </c>
      <c r="G51" s="169" t="n">
        <v>724.883909691113</v>
      </c>
      <c r="H51" s="169" t="n">
        <v>3930.79301458531</v>
      </c>
      <c r="I51" s="166" t="n">
        <v>818.916282245582</v>
      </c>
      <c r="J51" s="166" t="n">
        <v>2905.53320295212</v>
      </c>
      <c r="K51" s="167" t="n">
        <v>18416.0479375235</v>
      </c>
      <c r="L51" s="170" t="n">
        <f aca="false">SUM(C51:K51)</f>
        <v>41006.4288908831</v>
      </c>
      <c r="M51" s="171" t="n">
        <f aca="false">(L51-L47)/L47</f>
        <v>0.0453017828271868</v>
      </c>
    </row>
    <row r="52" customFormat="false" ht="12.75" hidden="false" customHeight="false" outlineLevel="0" collapsed="false">
      <c r="B52" s="161" t="s">
        <v>181</v>
      </c>
      <c r="C52" s="169" t="n">
        <v>5188.56941574797</v>
      </c>
      <c r="D52" s="169" t="n">
        <v>3163.74747939271</v>
      </c>
      <c r="E52" s="169" t="n">
        <v>1295.30305006837</v>
      </c>
      <c r="F52" s="169" t="n">
        <v>4825.72269963419</v>
      </c>
      <c r="G52" s="169" t="n">
        <v>462.979289405009</v>
      </c>
      <c r="H52" s="169" t="n">
        <v>3918.82560585539</v>
      </c>
      <c r="I52" s="166" t="n">
        <v>751.59649034215</v>
      </c>
      <c r="J52" s="166" t="n">
        <v>2798.91015419524</v>
      </c>
      <c r="K52" s="167" t="n">
        <v>18410.3055780415</v>
      </c>
      <c r="L52" s="170" t="n">
        <f aca="false">SUM(C52:K52)</f>
        <v>40815.9597626825</v>
      </c>
      <c r="M52" s="171" t="n">
        <f aca="false">(L52-L48)/L48</f>
        <v>0.0313680601821494</v>
      </c>
    </row>
    <row r="53" customFormat="false" ht="12.75" hidden="false" customHeight="false" outlineLevel="0" collapsed="false">
      <c r="B53" s="161" t="s">
        <v>182</v>
      </c>
      <c r="C53" s="169" t="n">
        <v>4962.45208394939</v>
      </c>
      <c r="D53" s="169" t="n">
        <v>3195.33844051459</v>
      </c>
      <c r="E53" s="169" t="n">
        <v>1372.73634776716</v>
      </c>
      <c r="F53" s="169" t="n">
        <v>4841.85513297347</v>
      </c>
      <c r="G53" s="169" t="n">
        <v>473.217653578187</v>
      </c>
      <c r="H53" s="169" t="n">
        <v>3793.17164619369</v>
      </c>
      <c r="I53" s="166" t="n">
        <v>807.093782994256</v>
      </c>
      <c r="J53" s="166" t="n">
        <v>2988.34471919332</v>
      </c>
      <c r="K53" s="167" t="n">
        <v>18702.0338884248</v>
      </c>
      <c r="L53" s="170" t="n">
        <f aca="false">SUM(C53:K53)</f>
        <v>41136.2436955889</v>
      </c>
      <c r="M53" s="171" t="n">
        <f aca="false">(L53-L49)/L49</f>
        <v>0.068759995908718</v>
      </c>
    </row>
    <row r="54" customFormat="false" ht="12.75" hidden="false" customHeight="false" outlineLevel="0" collapsed="false">
      <c r="B54" s="161" t="s">
        <v>183</v>
      </c>
      <c r="C54" s="162" t="n">
        <v>5689.23455007798</v>
      </c>
      <c r="D54" s="162" t="n">
        <v>3149.72270787741</v>
      </c>
      <c r="E54" s="162" t="n">
        <v>1415.28545213966</v>
      </c>
      <c r="F54" s="162" t="n">
        <v>5237.25781580921</v>
      </c>
      <c r="G54" s="162" t="n">
        <v>642.424296458427</v>
      </c>
      <c r="H54" s="162" t="n">
        <v>3838.98470221292</v>
      </c>
      <c r="I54" s="163" t="n">
        <v>901.100584378622</v>
      </c>
      <c r="J54" s="163" t="n">
        <v>3253.01737099376</v>
      </c>
      <c r="K54" s="155" t="n">
        <v>19903.9024025347</v>
      </c>
      <c r="L54" s="164" t="n">
        <f aca="false">SUM(C54:K54)</f>
        <v>44030.9298824827</v>
      </c>
      <c r="M54" s="165" t="n">
        <f aca="false">(L54-L50)/L50</f>
        <v>0.0658666507808758</v>
      </c>
    </row>
    <row r="55" customFormat="false" ht="12.75" hidden="false" customHeight="false" outlineLevel="0" collapsed="false">
      <c r="B55" s="161" t="s">
        <v>184</v>
      </c>
      <c r="C55" s="162" t="n">
        <v>4808.68533268802</v>
      </c>
      <c r="D55" s="162" t="n">
        <v>3299.43676944479</v>
      </c>
      <c r="E55" s="162" t="n">
        <v>1577.50542541072</v>
      </c>
      <c r="F55" s="162" t="n">
        <v>5184.58797951118</v>
      </c>
      <c r="G55" s="162" t="n">
        <v>496.300314077523</v>
      </c>
      <c r="H55" s="162" t="n">
        <v>3482.94302381243</v>
      </c>
      <c r="I55" s="163" t="n">
        <v>1016.80767950654</v>
      </c>
      <c r="J55" s="163" t="n">
        <v>3147.48934442816</v>
      </c>
      <c r="K55" s="155" t="n">
        <v>19168.5239089565</v>
      </c>
      <c r="L55" s="164" t="n">
        <f aca="false">SUM(C55:K55)</f>
        <v>42182.2797778359</v>
      </c>
      <c r="M55" s="165" t="n">
        <f aca="false">(L55-L51)/L51</f>
        <v>0.0286747936544702</v>
      </c>
    </row>
    <row r="56" customFormat="false" ht="12.75" hidden="false" customHeight="false" outlineLevel="0" collapsed="false">
      <c r="B56" s="161" t="s">
        <v>185</v>
      </c>
      <c r="C56" s="162" t="n">
        <v>5028.94668761612</v>
      </c>
      <c r="D56" s="162" t="n">
        <v>2993.97347589481</v>
      </c>
      <c r="E56" s="162" t="n">
        <v>1488.4399911496</v>
      </c>
      <c r="F56" s="162" t="n">
        <v>5369.58761041852</v>
      </c>
      <c r="G56" s="162" t="n">
        <v>572.988562472057</v>
      </c>
      <c r="H56" s="162" t="n">
        <v>3593.79616612236</v>
      </c>
      <c r="I56" s="163" t="n">
        <v>1086.12672244224</v>
      </c>
      <c r="J56" s="163" t="n">
        <v>3603.24168356159</v>
      </c>
      <c r="K56" s="155" t="n">
        <v>19306.3783905344</v>
      </c>
      <c r="L56" s="164" t="n">
        <f aca="false">SUM(C56:K56)</f>
        <v>43043.4792902117</v>
      </c>
      <c r="M56" s="165" t="n">
        <f aca="false">(L56-L52)/L52</f>
        <v>0.0545747188227525</v>
      </c>
    </row>
    <row r="57" customFormat="false" ht="12.75" hidden="false" customHeight="false" outlineLevel="0" collapsed="false">
      <c r="B57" s="161" t="s">
        <v>186</v>
      </c>
      <c r="C57" s="162" t="n">
        <v>5051.04615052748</v>
      </c>
      <c r="D57" s="162" t="n">
        <v>2950.23726206085</v>
      </c>
      <c r="E57" s="162" t="n">
        <v>1660.06756836653</v>
      </c>
      <c r="F57" s="162" t="n">
        <v>4898.32485808966</v>
      </c>
      <c r="G57" s="162" t="n">
        <v>570.222799372479</v>
      </c>
      <c r="H57" s="162" t="n">
        <v>3435.56888629964</v>
      </c>
      <c r="I57" s="163" t="n">
        <v>790.59664129227</v>
      </c>
      <c r="J57" s="163" t="n">
        <v>3167.46260048598</v>
      </c>
      <c r="K57" s="155" t="n">
        <v>19820.4012539475</v>
      </c>
      <c r="L57" s="164" t="n">
        <f aca="false">SUM(C57:K57)</f>
        <v>42343.9280204424</v>
      </c>
      <c r="M57" s="165" t="n">
        <f aca="false">(L57-L53)/L53</f>
        <v>0.0293581575845974</v>
      </c>
    </row>
    <row r="58" customFormat="false" ht="12.75" hidden="false" customHeight="false" outlineLevel="0" collapsed="false">
      <c r="B58" s="161" t="s">
        <v>187</v>
      </c>
      <c r="C58" s="169" t="n">
        <v>5196.02078304938</v>
      </c>
      <c r="D58" s="169" t="n">
        <v>3358.57265606815</v>
      </c>
      <c r="E58" s="169" t="n">
        <v>1449.39946893377</v>
      </c>
      <c r="F58" s="169" t="n">
        <v>5118.3547763924</v>
      </c>
      <c r="G58" s="169" t="n">
        <v>662.833461866362</v>
      </c>
      <c r="H58" s="169" t="n">
        <v>3285.14392310133</v>
      </c>
      <c r="I58" s="166" t="n">
        <v>791.341857166827</v>
      </c>
      <c r="J58" s="166" t="n">
        <v>3173.09626957747</v>
      </c>
      <c r="K58" s="167" t="n">
        <v>19749.1202640011</v>
      </c>
      <c r="L58" s="170" t="n">
        <f aca="false">SUM(C58:K58)</f>
        <v>42783.8834601568</v>
      </c>
      <c r="M58" s="171" t="n">
        <f aca="false">(L58-L54)/L54</f>
        <v>-0.0283220551020443</v>
      </c>
    </row>
    <row r="59" customFormat="false" ht="12.75" hidden="false" customHeight="false" outlineLevel="0" collapsed="false">
      <c r="A59" s="173"/>
      <c r="B59" s="161" t="s">
        <v>188</v>
      </c>
      <c r="C59" s="169" t="n">
        <v>4469.44482586514</v>
      </c>
      <c r="D59" s="169" t="n">
        <v>2990.58390262132</v>
      </c>
      <c r="E59" s="169" t="n">
        <v>1448.58107665121</v>
      </c>
      <c r="F59" s="169" t="n">
        <v>5086.98691295097</v>
      </c>
      <c r="G59" s="169" t="n">
        <v>754.695709461633</v>
      </c>
      <c r="H59" s="169" t="n">
        <v>3209.79253024622</v>
      </c>
      <c r="I59" s="166" t="n">
        <v>832.831172036148</v>
      </c>
      <c r="J59" s="166" t="n">
        <v>3388.85396560928</v>
      </c>
      <c r="K59" s="167" t="n">
        <v>18640.8313666797</v>
      </c>
      <c r="L59" s="170" t="n">
        <f aca="false">SUM(C59:K59)</f>
        <v>40822.6014621216</v>
      </c>
      <c r="M59" s="171" t="n">
        <f aca="false">(L59-L55)/L55</f>
        <v>-0.03223340044387</v>
      </c>
    </row>
    <row r="60" customFormat="false" ht="13.5" hidden="false" customHeight="true" outlineLevel="0" collapsed="false">
      <c r="A60" s="173"/>
      <c r="B60" s="161" t="s">
        <v>189</v>
      </c>
      <c r="C60" s="169" t="n">
        <v>4348.1576068994</v>
      </c>
      <c r="D60" s="169" t="n">
        <v>2993.50022130044</v>
      </c>
      <c r="E60" s="169" t="n">
        <v>1444.58643246287</v>
      </c>
      <c r="F60" s="169" t="n">
        <v>4901.47591603747</v>
      </c>
      <c r="G60" s="169" t="n">
        <v>634.718341581653</v>
      </c>
      <c r="H60" s="169" t="n">
        <v>3199.3190179452</v>
      </c>
      <c r="I60" s="166" t="n">
        <v>1130.86825826539</v>
      </c>
      <c r="J60" s="166" t="n">
        <v>3179.21135447125</v>
      </c>
      <c r="K60" s="167" t="n">
        <v>20479.5886841844</v>
      </c>
      <c r="L60" s="170" t="n">
        <f aca="false">SUM(C60:K60)</f>
        <v>42311.4258331481</v>
      </c>
      <c r="M60" s="171" t="n">
        <f aca="false">(L60-L56)/L56</f>
        <v>-0.0170073021311281</v>
      </c>
    </row>
    <row r="61" customFormat="false" ht="12.75" hidden="false" customHeight="false" outlineLevel="0" collapsed="false">
      <c r="A61" s="173"/>
      <c r="B61" s="161" t="s">
        <v>190</v>
      </c>
      <c r="C61" s="169" t="n">
        <v>4231.52064966155</v>
      </c>
      <c r="D61" s="169" t="n">
        <v>2895.55140631687</v>
      </c>
      <c r="E61" s="169" t="n">
        <v>1289.44447470847</v>
      </c>
      <c r="F61" s="169" t="n">
        <v>4326.77218533242</v>
      </c>
      <c r="G61" s="169" t="n">
        <v>846.141986236416</v>
      </c>
      <c r="H61" s="169" t="n">
        <v>2878.43245514704</v>
      </c>
      <c r="I61" s="166" t="n">
        <v>582.652631882982</v>
      </c>
      <c r="J61" s="166" t="n">
        <v>3029.08233036341</v>
      </c>
      <c r="K61" s="167" t="n">
        <v>18288.6476591761</v>
      </c>
      <c r="L61" s="170" t="n">
        <f aca="false">SUM(C61:K61)</f>
        <v>38368.2457788253</v>
      </c>
      <c r="M61" s="171" t="n">
        <f aca="false">(L61-L57)/L57</f>
        <v>-0.0938902559936752</v>
      </c>
    </row>
    <row r="62" customFormat="false" ht="12.75" hidden="false" customHeight="false" outlineLevel="0" collapsed="false">
      <c r="A62" s="173"/>
      <c r="B62" s="161" t="s">
        <v>191</v>
      </c>
      <c r="C62" s="162" t="n">
        <v>3822.6369809092</v>
      </c>
      <c r="D62" s="162" t="n">
        <v>2406.08350584798</v>
      </c>
      <c r="E62" s="162" t="n">
        <v>1100.51517597844</v>
      </c>
      <c r="F62" s="162" t="n">
        <v>3087.95165619324</v>
      </c>
      <c r="G62" s="162" t="n">
        <v>481.687268476981</v>
      </c>
      <c r="H62" s="162" t="n">
        <v>2492.62605166283</v>
      </c>
      <c r="I62" s="163" t="n">
        <v>816.503976412019</v>
      </c>
      <c r="J62" s="163" t="n">
        <v>1894.73311537275</v>
      </c>
      <c r="K62" s="155" t="n">
        <v>15110.4100160311</v>
      </c>
      <c r="L62" s="164" t="n">
        <f aca="false">SUM(C62:K62)</f>
        <v>31213.1477468846</v>
      </c>
      <c r="M62" s="165" t="n">
        <f aca="false">(L62-L58)/L58</f>
        <v>-0.270446130119246</v>
      </c>
    </row>
    <row r="63" customFormat="false" ht="12.75" hidden="false" customHeight="false" outlineLevel="0" collapsed="false">
      <c r="A63" s="173"/>
      <c r="B63" s="161" t="s">
        <v>192</v>
      </c>
      <c r="C63" s="162" t="n">
        <v>3620.12575285941</v>
      </c>
      <c r="D63" s="162" t="n">
        <v>2414.58499918174</v>
      </c>
      <c r="E63" s="162" t="n">
        <v>1118.93731159678</v>
      </c>
      <c r="F63" s="162" t="n">
        <v>3458.18202439856</v>
      </c>
      <c r="G63" s="162" t="n">
        <v>476.391069501985</v>
      </c>
      <c r="H63" s="162" t="n">
        <v>2631.71929870632</v>
      </c>
      <c r="I63" s="163" t="n">
        <v>544.75243441414</v>
      </c>
      <c r="J63" s="163" t="n">
        <v>2136.48597716582</v>
      </c>
      <c r="K63" s="155" t="n">
        <v>15489.7009007468</v>
      </c>
      <c r="L63" s="164" t="n">
        <f aca="false">SUM(C63:K63)</f>
        <v>31890.8797685716</v>
      </c>
      <c r="M63" s="165" t="n">
        <f aca="false">(L63-L59)/L59</f>
        <v>-0.218793545086478</v>
      </c>
    </row>
    <row r="64" customFormat="false" ht="12.75" hidden="false" customHeight="false" outlineLevel="0" collapsed="false">
      <c r="B64" s="161" t="s">
        <v>193</v>
      </c>
      <c r="C64" s="162" t="n">
        <v>3988.11809478968</v>
      </c>
      <c r="D64" s="162" t="n">
        <v>2441.30695023065</v>
      </c>
      <c r="E64" s="162" t="n">
        <v>1164.10991973106</v>
      </c>
      <c r="F64" s="162" t="n">
        <v>3491.47117529655</v>
      </c>
      <c r="G64" s="162" t="n">
        <v>606.428128539998</v>
      </c>
      <c r="H64" s="162" t="n">
        <v>2829.5347364712</v>
      </c>
      <c r="I64" s="163" t="n">
        <v>661.269304931051</v>
      </c>
      <c r="J64" s="163" t="n">
        <v>2039.8338135349</v>
      </c>
      <c r="K64" s="155" t="n">
        <v>15478.9385898426</v>
      </c>
      <c r="L64" s="164" t="n">
        <f aca="false">SUM(C64:K64)</f>
        <v>32701.0107133676</v>
      </c>
      <c r="M64" s="165" t="n">
        <f aca="false">(L64-L60)/L60</f>
        <v>-0.227135222473438</v>
      </c>
    </row>
    <row r="65" customFormat="false" ht="12.75" hidden="false" customHeight="false" outlineLevel="0" collapsed="false">
      <c r="B65" s="161" t="s">
        <v>194</v>
      </c>
      <c r="C65" s="162" t="n">
        <v>4068.09536748158</v>
      </c>
      <c r="D65" s="162" t="n">
        <v>2230.01523452242</v>
      </c>
      <c r="E65" s="162" t="n">
        <v>1078.6607791318</v>
      </c>
      <c r="F65" s="162" t="n">
        <v>3248.15451995528</v>
      </c>
      <c r="G65" s="162" t="n">
        <v>471.626371910246</v>
      </c>
      <c r="H65" s="162" t="n">
        <v>2731.34779127772</v>
      </c>
      <c r="I65" s="163" t="n">
        <v>546.507137707499</v>
      </c>
      <c r="J65" s="163" t="n">
        <v>2263.75188961764</v>
      </c>
      <c r="K65" s="155" t="n">
        <v>15396.4897813965</v>
      </c>
      <c r="L65" s="164" t="n">
        <f aca="false">SUM(C65:K65)</f>
        <v>32034.6488730007</v>
      </c>
      <c r="M65" s="165" t="n">
        <f aca="false">(L65-L61)/L61</f>
        <v>-0.1650739244722</v>
      </c>
    </row>
    <row r="66" customFormat="false" ht="12.75" hidden="false" customHeight="false" outlineLevel="0" collapsed="false">
      <c r="B66" s="161" t="str">
        <f aca="false">EXPT_TN!B66</f>
        <v>2010:1</v>
      </c>
      <c r="C66" s="169" t="n">
        <v>3788.19731446063</v>
      </c>
      <c r="D66" s="169" t="n">
        <v>2295.10270832868</v>
      </c>
      <c r="E66" s="169" t="n">
        <v>920.611722531873</v>
      </c>
      <c r="F66" s="169" t="n">
        <v>3381.72511035413</v>
      </c>
      <c r="G66" s="169" t="n">
        <v>377.087681215457</v>
      </c>
      <c r="H66" s="169" t="n">
        <v>2891.21058132032</v>
      </c>
      <c r="I66" s="166" t="n">
        <v>1117.29630570516</v>
      </c>
      <c r="J66" s="166" t="n">
        <v>2316.23191530623</v>
      </c>
      <c r="K66" s="167" t="n">
        <v>15353.5870354689</v>
      </c>
      <c r="L66" s="170" t="n">
        <f aca="false">SUM(C66:K66)</f>
        <v>32441.0503746914</v>
      </c>
      <c r="M66" s="171" t="n">
        <f aca="false">(L66-L62)/L62</f>
        <v>0.0393392758001922</v>
      </c>
    </row>
    <row r="67" customFormat="false" ht="12.75" hidden="false" customHeight="false" outlineLevel="0" collapsed="false">
      <c r="B67" s="161" t="str">
        <f aca="false">EXPT_TN!B67</f>
        <v>2010:2</v>
      </c>
      <c r="C67" s="169" t="n">
        <v>4194.7066747587</v>
      </c>
      <c r="D67" s="169" t="n">
        <v>2475.51962749669</v>
      </c>
      <c r="E67" s="169" t="n">
        <v>791.811683099858</v>
      </c>
      <c r="F67" s="169" t="n">
        <v>3378.82972670774</v>
      </c>
      <c r="G67" s="169" t="n">
        <v>473.220241125431</v>
      </c>
      <c r="H67" s="169" t="n">
        <v>2973.50082139868</v>
      </c>
      <c r="I67" s="166" t="n">
        <v>1029.84134520412</v>
      </c>
      <c r="J67" s="166" t="n">
        <v>2160.05647670483</v>
      </c>
      <c r="K67" s="167" t="n">
        <v>16405.2173639673</v>
      </c>
      <c r="L67" s="170" t="n">
        <f aca="false">SUM(C67:K67)</f>
        <v>33882.7039604633</v>
      </c>
      <c r="M67" s="171" t="n">
        <f aca="false">(L67-L63)/L63</f>
        <v>0.0624574864772063</v>
      </c>
    </row>
    <row r="68" customFormat="false" ht="12.75" hidden="false" customHeight="false" outlineLevel="0" collapsed="false">
      <c r="B68" s="161" t="str">
        <f aca="false">EXPT_TN!B68</f>
        <v>2010:3</v>
      </c>
      <c r="C68" s="169" t="n">
        <v>4131.12188038201</v>
      </c>
      <c r="D68" s="169" t="n">
        <v>2245.22372019814</v>
      </c>
      <c r="E68" s="169" t="n">
        <v>1134.38403462418</v>
      </c>
      <c r="F68" s="169" t="n">
        <v>3558.20338297622</v>
      </c>
      <c r="G68" s="169" t="n">
        <v>471.360788142865</v>
      </c>
      <c r="H68" s="169" t="n">
        <v>3010.91935148955</v>
      </c>
      <c r="I68" s="166" t="n">
        <v>1076.4871656921</v>
      </c>
      <c r="J68" s="166" t="n">
        <v>2080.00132194352</v>
      </c>
      <c r="K68" s="167" t="n">
        <v>15912.2252932686</v>
      </c>
      <c r="L68" s="170" t="n">
        <f aca="false">SUM(C68:K68)</f>
        <v>33619.9269387171</v>
      </c>
      <c r="M68" s="171" t="n">
        <f aca="false">(L68-L64)/L64</f>
        <v>0.0281005450688978</v>
      </c>
    </row>
    <row r="69" customFormat="false" ht="12.75" hidden="false" customHeight="false" outlineLevel="0" collapsed="false">
      <c r="B69" s="161" t="str">
        <f aca="false">EXPT_TN!B69</f>
        <v>2010:4</v>
      </c>
      <c r="C69" s="169" t="n">
        <v>4128.99961120691</v>
      </c>
      <c r="D69" s="169" t="n">
        <v>2402.04383370032</v>
      </c>
      <c r="E69" s="169" t="n">
        <v>988.214377420823</v>
      </c>
      <c r="F69" s="169" t="n">
        <v>3342.7530705569</v>
      </c>
      <c r="G69" s="169" t="n">
        <v>410.621260363033</v>
      </c>
      <c r="H69" s="169" t="n">
        <v>3120.85034513214</v>
      </c>
      <c r="I69" s="166" t="n">
        <v>1041.87315908471</v>
      </c>
      <c r="J69" s="166" t="n">
        <v>2039.8349790653</v>
      </c>
      <c r="K69" s="167" t="n">
        <v>15024.2911989178</v>
      </c>
      <c r="L69" s="170" t="n">
        <f aca="false">SUM(C69:K69)</f>
        <v>32499.4818354479</v>
      </c>
      <c r="M69" s="171" t="n">
        <f aca="false">(L69-L65)/L65</f>
        <v>0.0145103186331172</v>
      </c>
    </row>
    <row r="70" customFormat="false" ht="12.75" hidden="false" customHeight="false" outlineLevel="0" collapsed="false">
      <c r="B70" s="161" t="str">
        <f aca="false">EXPT_TN!B70</f>
        <v>2011:1</v>
      </c>
      <c r="C70" s="162" t="n">
        <v>3803.24916838465</v>
      </c>
      <c r="D70" s="162" t="n">
        <v>2472.84570291183</v>
      </c>
      <c r="E70" s="162" t="n">
        <v>1045.6647523888</v>
      </c>
      <c r="F70" s="162" t="n">
        <v>3459.72980027717</v>
      </c>
      <c r="G70" s="162" t="n">
        <v>580.336103143079</v>
      </c>
      <c r="H70" s="162" t="n">
        <v>2301.16841476975</v>
      </c>
      <c r="I70" s="163" t="n">
        <v>787.087673405438</v>
      </c>
      <c r="J70" s="163" t="n">
        <v>2436.47843848303</v>
      </c>
      <c r="K70" s="155" t="n">
        <v>15862.1135343175</v>
      </c>
      <c r="L70" s="164" t="n">
        <f aca="false">SUM(C70:K70)</f>
        <v>32748.6735880812</v>
      </c>
      <c r="M70" s="165" t="n">
        <f aca="false">(L70-L66)/L66</f>
        <v>0.00948252938288912</v>
      </c>
    </row>
    <row r="71" customFormat="false" ht="12.75" hidden="false" customHeight="false" outlineLevel="0" collapsed="false">
      <c r="B71" s="161" t="str">
        <f aca="false">EXPT_TN!B71</f>
        <v>2011:2</v>
      </c>
      <c r="C71" s="162" t="n">
        <v>3830.34672226069</v>
      </c>
      <c r="D71" s="162" t="n">
        <v>2539.14770065638</v>
      </c>
      <c r="E71" s="162" t="n">
        <v>1107.63841481093</v>
      </c>
      <c r="F71" s="162" t="n">
        <v>3550.87160698461</v>
      </c>
      <c r="G71" s="162" t="n">
        <v>593.762783816022</v>
      </c>
      <c r="H71" s="162" t="n">
        <v>2305.00405441609</v>
      </c>
      <c r="I71" s="163" t="n">
        <v>1217.15707704561</v>
      </c>
      <c r="J71" s="163" t="n">
        <v>2373.35124972771</v>
      </c>
      <c r="K71" s="155" t="n">
        <v>16765.665263112</v>
      </c>
      <c r="L71" s="164" t="n">
        <f aca="false">SUM(C71:K71)</f>
        <v>34282.9448728301</v>
      </c>
      <c r="M71" s="165" t="n">
        <f aca="false">(L71-L67)/L67</f>
        <v>0.0118125434390884</v>
      </c>
    </row>
    <row r="72" customFormat="false" ht="12.75" hidden="false" customHeight="false" outlineLevel="0" collapsed="false">
      <c r="B72" s="161" t="str">
        <f aca="false">EXPT_TN!B72</f>
        <v>2011:3</v>
      </c>
      <c r="C72" s="162" t="n">
        <v>4067.29838525548</v>
      </c>
      <c r="D72" s="162" t="n">
        <v>2447.55389573215</v>
      </c>
      <c r="E72" s="162" t="n">
        <v>983.075310511095</v>
      </c>
      <c r="F72" s="162" t="n">
        <v>3533.68591489334</v>
      </c>
      <c r="G72" s="162" t="n">
        <v>702.763238851747</v>
      </c>
      <c r="H72" s="162" t="n">
        <v>2144.17257167987</v>
      </c>
      <c r="I72" s="163" t="n">
        <v>602.18916581621</v>
      </c>
      <c r="J72" s="163" t="n">
        <v>2483.40325946552</v>
      </c>
      <c r="K72" s="155" t="n">
        <v>15386.2447947371</v>
      </c>
      <c r="L72" s="164" t="n">
        <f aca="false">SUM(C72:K72)</f>
        <v>32350.3865369425</v>
      </c>
      <c r="M72" s="165" t="n">
        <f aca="false">(L72-L68)/L68</f>
        <v>-0.0377615455289006</v>
      </c>
    </row>
    <row r="73" customFormat="false" ht="12.75" hidden="false" customHeight="false" outlineLevel="0" collapsed="false">
      <c r="B73" s="161" t="str">
        <f aca="false">EXPT_TN!B73</f>
        <v>2011:4</v>
      </c>
      <c r="C73" s="162" t="n">
        <v>3960.89158586663</v>
      </c>
      <c r="D73" s="162" t="n">
        <v>2430.49837459454</v>
      </c>
      <c r="E73" s="162" t="n">
        <v>844.688085481731</v>
      </c>
      <c r="F73" s="162" t="n">
        <v>3446.0132048237</v>
      </c>
      <c r="G73" s="162" t="n">
        <v>772.281359902475</v>
      </c>
      <c r="H73" s="162" t="n">
        <v>2211.27704052907</v>
      </c>
      <c r="I73" s="163" t="n">
        <v>631.189173668071</v>
      </c>
      <c r="J73" s="163" t="n">
        <v>2171.13497195364</v>
      </c>
      <c r="K73" s="155" t="n">
        <v>15780.7073203976</v>
      </c>
      <c r="L73" s="164" t="n">
        <f aca="false">SUM(C73:K73)</f>
        <v>32248.6811172175</v>
      </c>
      <c r="M73" s="165" t="n">
        <f aca="false">(L73-L69)/L69</f>
        <v>-0.00771706821358894</v>
      </c>
    </row>
    <row r="74" customFormat="false" ht="12.75" hidden="false" customHeight="true" outlineLevel="0" collapsed="false">
      <c r="B74" s="161" t="str">
        <f aca="false">EXPT_VL!B74</f>
        <v>2012:1</v>
      </c>
      <c r="C74" s="169" t="n">
        <v>4236.31981168626</v>
      </c>
      <c r="D74" s="169" t="n">
        <v>2510.47421013587</v>
      </c>
      <c r="E74" s="169" t="n">
        <v>886.084039137572</v>
      </c>
      <c r="F74" s="169" t="n">
        <v>3642.18078814338</v>
      </c>
      <c r="G74" s="169" t="n">
        <v>660.97623513935</v>
      </c>
      <c r="H74" s="169" t="n">
        <v>2183.69147490646</v>
      </c>
      <c r="I74" s="166" t="n">
        <v>576.679043058768</v>
      </c>
      <c r="J74" s="166" t="n">
        <v>2202.55141485749</v>
      </c>
      <c r="K74" s="167" t="n">
        <v>16131.7791776178</v>
      </c>
      <c r="L74" s="170" t="n">
        <f aca="false">SUM(C74:K74)</f>
        <v>33030.7361946829</v>
      </c>
      <c r="M74" s="171" t="n">
        <f aca="false">(L74-L70)/L70</f>
        <v>0.00861294750894479</v>
      </c>
    </row>
    <row r="75" customFormat="false" ht="12.75" hidden="false" customHeight="false" outlineLevel="0" collapsed="false">
      <c r="B75" s="161" t="str">
        <f aca="false">EXPT_VL!B75</f>
        <v>2012:2</v>
      </c>
      <c r="C75" s="169" t="n">
        <v>4070.10209548121</v>
      </c>
      <c r="D75" s="169" t="n">
        <v>2469.04706545719</v>
      </c>
      <c r="E75" s="169" t="n">
        <v>1002.01559936183</v>
      </c>
      <c r="F75" s="169" t="n">
        <v>3467.55067677664</v>
      </c>
      <c r="G75" s="169" t="n">
        <v>621.306371005697</v>
      </c>
      <c r="H75" s="169" t="n">
        <v>2059.6658759916</v>
      </c>
      <c r="I75" s="166" t="n">
        <v>757.37920977203</v>
      </c>
      <c r="J75" s="166" t="n">
        <v>2338.90910308955</v>
      </c>
      <c r="K75" s="167" t="n">
        <v>15749.379818832</v>
      </c>
      <c r="L75" s="170" t="n">
        <f aca="false">SUM(C75:K75)</f>
        <v>32535.3558157678</v>
      </c>
      <c r="M75" s="171" t="n">
        <f aca="false">(L75-L71)/L71</f>
        <v>-0.0509754650175139</v>
      </c>
    </row>
    <row r="76" customFormat="false" ht="12.75" hidden="false" customHeight="true" outlineLevel="0" collapsed="false">
      <c r="B76" s="161" t="str">
        <f aca="false">EXPT_VL!B76</f>
        <v>2012:3</v>
      </c>
      <c r="C76" s="169" t="n">
        <v>4058.15562403054</v>
      </c>
      <c r="D76" s="169" t="n">
        <v>2307.2165970598</v>
      </c>
      <c r="E76" s="169" t="n">
        <v>1116.32170479172</v>
      </c>
      <c r="F76" s="169" t="n">
        <v>3440.85047255644</v>
      </c>
      <c r="G76" s="169" t="n">
        <v>825.018974263702</v>
      </c>
      <c r="H76" s="169" t="n">
        <v>2117.10443680723</v>
      </c>
      <c r="I76" s="166" t="n">
        <v>846.559013343185</v>
      </c>
      <c r="J76" s="166" t="n">
        <v>2648.89548174987</v>
      </c>
      <c r="K76" s="167" t="n">
        <v>15307.2310064942</v>
      </c>
      <c r="L76" s="170" t="n">
        <f aca="false">SUM(C76:K76)</f>
        <v>32667.3533110967</v>
      </c>
      <c r="M76" s="171" t="n">
        <f aca="false">(L76-L72)/L72</f>
        <v>0.00979792849746195</v>
      </c>
    </row>
    <row r="77" customFormat="false" ht="12.75" hidden="false" customHeight="false" outlineLevel="0" collapsed="false">
      <c r="B77" s="161" t="str">
        <f aca="false">EXPT_VL!B77</f>
        <v>2012:4</v>
      </c>
      <c r="C77" s="169" t="n">
        <v>4176.93946319323</v>
      </c>
      <c r="D77" s="169" t="n">
        <v>2373.79665162533</v>
      </c>
      <c r="E77" s="169" t="n">
        <v>1041.59348811953</v>
      </c>
      <c r="F77" s="169" t="n">
        <v>3347.04093924414</v>
      </c>
      <c r="G77" s="169" t="n">
        <v>732.480219859178</v>
      </c>
      <c r="H77" s="169" t="n">
        <v>2194.22727348526</v>
      </c>
      <c r="I77" s="166" t="n">
        <v>786.530846990904</v>
      </c>
      <c r="J77" s="166" t="n">
        <v>2271.284971913</v>
      </c>
      <c r="K77" s="167" t="n">
        <v>15215.0547325202</v>
      </c>
      <c r="L77" s="170" t="n">
        <f aca="false">SUM(C77:K77)</f>
        <v>32138.9485869508</v>
      </c>
      <c r="M77" s="171" t="n">
        <f aca="false">(L77-L73)/L73</f>
        <v>-0.0034026982333885</v>
      </c>
    </row>
    <row r="78" customFormat="false" ht="12.75" hidden="false" customHeight="false" outlineLevel="0" collapsed="false">
      <c r="B78" s="161" t="str">
        <f aca="false">EXPT_VL!B78</f>
        <v>2013:1</v>
      </c>
      <c r="C78" s="162" t="n">
        <v>3582.80591623043</v>
      </c>
      <c r="D78" s="162" t="n">
        <v>2394.24769921512</v>
      </c>
      <c r="E78" s="162" t="n">
        <v>838.119040974289</v>
      </c>
      <c r="F78" s="162" t="n">
        <v>3853.38845190513</v>
      </c>
      <c r="G78" s="162" t="n">
        <v>520.589289664305</v>
      </c>
      <c r="H78" s="162" t="n">
        <v>2200.95212968483</v>
      </c>
      <c r="I78" s="163" t="n">
        <v>862.893413894307</v>
      </c>
      <c r="J78" s="163" t="n">
        <v>2363.33804763229</v>
      </c>
      <c r="K78" s="155" t="n">
        <v>15535.8369780985</v>
      </c>
      <c r="L78" s="164" t="n">
        <f aca="false">SUM(C78:K78)</f>
        <v>32152.1709672992</v>
      </c>
      <c r="M78" s="165" t="n">
        <f aca="false">(L78-L74)/L74</f>
        <v>-0.0265984149492013</v>
      </c>
    </row>
    <row r="79" customFormat="false" ht="12.75" hidden="false" customHeight="false" outlineLevel="0" collapsed="false">
      <c r="B79" s="161" t="str">
        <f aca="false">EXPT_VL!B79</f>
        <v>2013:2</v>
      </c>
      <c r="C79" s="162" t="n">
        <v>3642.65986665936</v>
      </c>
      <c r="D79" s="162" t="n">
        <v>2326.84492512773</v>
      </c>
      <c r="E79" s="162" t="n">
        <v>921.021564319145</v>
      </c>
      <c r="F79" s="162" t="n">
        <v>3749.01502822966</v>
      </c>
      <c r="G79" s="162" t="n">
        <v>474.174461558918</v>
      </c>
      <c r="H79" s="162" t="n">
        <v>2094.59947295858</v>
      </c>
      <c r="I79" s="163" t="n">
        <v>701.403334991056</v>
      </c>
      <c r="J79" s="163" t="n">
        <v>2404.37704597837</v>
      </c>
      <c r="K79" s="155" t="n">
        <v>14777.7394734176</v>
      </c>
      <c r="L79" s="164" t="n">
        <f aca="false">SUM(C79:K79)</f>
        <v>31091.8351732405</v>
      </c>
      <c r="M79" s="165" t="n">
        <f aca="false">(L79-L75)/L75</f>
        <v>-0.0443677533665617</v>
      </c>
    </row>
    <row r="80" customFormat="false" ht="12.75" hidden="false" customHeight="false" outlineLevel="0" collapsed="false">
      <c r="B80" s="161" t="str">
        <f aca="false">EXPT_VL!B80</f>
        <v>2013:3</v>
      </c>
      <c r="C80" s="162" t="n">
        <v>3621.83097890404</v>
      </c>
      <c r="D80" s="162" t="n">
        <v>2560.89494915654</v>
      </c>
      <c r="E80" s="162" t="n">
        <v>1049.63011640805</v>
      </c>
      <c r="F80" s="162" t="n">
        <v>3743.41725201981</v>
      </c>
      <c r="G80" s="162" t="n">
        <v>639.114056203329</v>
      </c>
      <c r="H80" s="162" t="n">
        <v>2091.85338852911</v>
      </c>
      <c r="I80" s="163" t="n">
        <v>900.360455747092</v>
      </c>
      <c r="J80" s="163" t="n">
        <v>2180.98585137724</v>
      </c>
      <c r="K80" s="155" t="n">
        <v>15302.3516542851</v>
      </c>
      <c r="L80" s="164" t="n">
        <f aca="false">SUM(C80:K80)</f>
        <v>32090.4387026303</v>
      </c>
      <c r="M80" s="165" t="n">
        <f aca="false">(L80-L76)/L76</f>
        <v>-0.0176602800653089</v>
      </c>
    </row>
    <row r="81" customFormat="false" ht="12.75" hidden="false" customHeight="false" outlineLevel="0" collapsed="false">
      <c r="B81" s="161" t="str">
        <f aca="false">EXPT_VL!B81</f>
        <v>2013:4</v>
      </c>
      <c r="C81" s="162" t="n">
        <v>3880.80331305161</v>
      </c>
      <c r="D81" s="162" t="n">
        <v>2561.97833055836</v>
      </c>
      <c r="E81" s="162" t="n">
        <v>1209.62985583785</v>
      </c>
      <c r="F81" s="162" t="n">
        <v>3885.1976595657</v>
      </c>
      <c r="G81" s="162" t="n">
        <v>613.917576287112</v>
      </c>
      <c r="H81" s="162" t="n">
        <v>2041.97607657529</v>
      </c>
      <c r="I81" s="163" t="n">
        <v>793.018407467203</v>
      </c>
      <c r="J81" s="163" t="n">
        <v>2475.60322458656</v>
      </c>
      <c r="K81" s="155" t="n">
        <v>15658.0445263178</v>
      </c>
      <c r="L81" s="164" t="n">
        <f aca="false">SUM(C81:K81)</f>
        <v>33120.1689702475</v>
      </c>
      <c r="M81" s="165" t="n">
        <f aca="false">(L81-L77)/L77</f>
        <v>0.0305305688716614</v>
      </c>
    </row>
    <row r="82" customFormat="false" ht="12.75" hidden="false" customHeight="false" outlineLevel="0" collapsed="false">
      <c r="B82" s="161" t="str">
        <f aca="false">EXPT_VL!B82</f>
        <v>2014:1</v>
      </c>
      <c r="C82" s="169" t="n">
        <v>4188.58437999412</v>
      </c>
      <c r="D82" s="169" t="n">
        <v>3008.38384168397</v>
      </c>
      <c r="E82" s="169" t="n">
        <v>1177.05584695951</v>
      </c>
      <c r="F82" s="169" t="n">
        <v>3812.75007129534</v>
      </c>
      <c r="G82" s="169" t="n">
        <v>595.777016103394</v>
      </c>
      <c r="H82" s="169" t="n">
        <v>2140.81652969235</v>
      </c>
      <c r="I82" s="166" t="n">
        <v>640.281567442636</v>
      </c>
      <c r="J82" s="166" t="n">
        <v>2827.87600056469</v>
      </c>
      <c r="K82" s="167" t="n">
        <v>15854.6111052192</v>
      </c>
      <c r="L82" s="170" t="n">
        <f aca="false">SUM(C82:K82)</f>
        <v>34246.1363589552</v>
      </c>
      <c r="M82" s="171" t="n">
        <f aca="false">(L82-L78)/L78</f>
        <v>0.0651267186214489</v>
      </c>
    </row>
    <row r="83" customFormat="false" ht="12.75" hidden="false" customHeight="false" outlineLevel="0" collapsed="false">
      <c r="B83" s="161" t="str">
        <f aca="false">EXPT_VL!B83</f>
        <v>2014:2</v>
      </c>
      <c r="C83" s="169" t="n">
        <v>4137.26865436649</v>
      </c>
      <c r="D83" s="169" t="n">
        <v>3023.10957707825</v>
      </c>
      <c r="E83" s="169" t="n">
        <v>1285.88296757588</v>
      </c>
      <c r="F83" s="169" t="n">
        <v>3950.57899072983</v>
      </c>
      <c r="G83" s="169" t="n">
        <v>672.139615475603</v>
      </c>
      <c r="H83" s="169" t="n">
        <v>2196.95500897119</v>
      </c>
      <c r="I83" s="166" t="n">
        <v>738.648925363452</v>
      </c>
      <c r="J83" s="166" t="n">
        <v>2515.61178768652</v>
      </c>
      <c r="K83" s="167" t="n">
        <v>16500.6885986388</v>
      </c>
      <c r="L83" s="170" t="n">
        <f aca="false">SUM(C83:K83)</f>
        <v>35020.884125886</v>
      </c>
      <c r="M83" s="171" t="n">
        <f aca="false">(L83-L79)/L79</f>
        <v>0.126369155463267</v>
      </c>
    </row>
    <row r="84" customFormat="false" ht="12.75" hidden="false" customHeight="false" outlineLevel="0" collapsed="false">
      <c r="B84" s="161" t="str">
        <f aca="false">EXPT_VL!B84</f>
        <v>2014:3</v>
      </c>
      <c r="C84" s="169" t="n">
        <v>4218.15737278435</v>
      </c>
      <c r="D84" s="169" t="n">
        <v>3185.74877911527</v>
      </c>
      <c r="E84" s="169" t="n">
        <v>1264.47550812602</v>
      </c>
      <c r="F84" s="169" t="n">
        <v>3917.26517698567</v>
      </c>
      <c r="G84" s="169" t="n">
        <v>693.845630098521</v>
      </c>
      <c r="H84" s="169" t="n">
        <v>2270.82134498281</v>
      </c>
      <c r="I84" s="166" t="n">
        <v>926.377218253256</v>
      </c>
      <c r="J84" s="166" t="n">
        <v>2608.26620851317</v>
      </c>
      <c r="K84" s="167" t="n">
        <v>16795.3904605908</v>
      </c>
      <c r="L84" s="170" t="n">
        <f aca="false">SUM(C84:K84)</f>
        <v>35880.3476994499</v>
      </c>
      <c r="M84" s="171" t="n">
        <f aca="false">(L84-L80)/L80</f>
        <v>0.118100878331368</v>
      </c>
    </row>
    <row r="85" customFormat="false" ht="12.75" hidden="false" customHeight="false" outlineLevel="0" collapsed="false">
      <c r="B85" s="161" t="str">
        <f aca="false">EXPT_VL!B85</f>
        <v>2014:4</v>
      </c>
      <c r="C85" s="169" t="n">
        <v>4350.92009281672</v>
      </c>
      <c r="D85" s="169" t="n">
        <v>3091.87029291789</v>
      </c>
      <c r="E85" s="169" t="n">
        <v>1366.29062580505</v>
      </c>
      <c r="F85" s="169" t="n">
        <v>4152.52648110702</v>
      </c>
      <c r="G85" s="169" t="n">
        <v>643.934341101767</v>
      </c>
      <c r="H85" s="169" t="n">
        <v>2334.26110098155</v>
      </c>
      <c r="I85" s="166" t="n">
        <v>736.016536653197</v>
      </c>
      <c r="J85" s="166" t="n">
        <v>2716.81744232555</v>
      </c>
      <c r="K85" s="167" t="n">
        <v>16465.1816530697</v>
      </c>
      <c r="L85" s="170" t="n">
        <f aca="false">SUM(C85:K85)</f>
        <v>35857.8185667785</v>
      </c>
      <c r="M85" s="171" t="n">
        <f aca="false">(L85-L81)/L81</f>
        <v>0.0826580806091375</v>
      </c>
    </row>
    <row r="86" customFormat="false" ht="12.75" hidden="false" customHeight="false" outlineLevel="0" collapsed="false">
      <c r="B86" s="161" t="str">
        <f aca="false">EXPT_VL!B86</f>
        <v>2015:1</v>
      </c>
      <c r="C86" s="162" t="n">
        <v>4222.60520588466</v>
      </c>
      <c r="D86" s="162" t="n">
        <v>2481.85503260958</v>
      </c>
      <c r="E86" s="162" t="n">
        <v>1207.85632460696</v>
      </c>
      <c r="F86" s="162" t="n">
        <v>4078.25588698645</v>
      </c>
      <c r="G86" s="162" t="n">
        <v>752.449416011061</v>
      </c>
      <c r="H86" s="162" t="n">
        <v>2749.11517855014</v>
      </c>
      <c r="I86" s="163" t="n">
        <v>862.416669477123</v>
      </c>
      <c r="J86" s="163" t="n">
        <v>2776.68415695445</v>
      </c>
      <c r="K86" s="155" t="n">
        <v>17101.4596935261</v>
      </c>
      <c r="L86" s="164" t="n">
        <f aca="false">SUM(C86:K86)</f>
        <v>36232.6975646065</v>
      </c>
      <c r="M86" s="165" t="n">
        <f aca="false">(L86-L82)/L82</f>
        <v>0.0580083307742805</v>
      </c>
    </row>
    <row r="87" customFormat="false" ht="12.75" hidden="false" customHeight="false" outlineLevel="0" collapsed="false">
      <c r="B87" s="161" t="str">
        <f aca="false">EXPT_VL!B87</f>
        <v>2015:2</v>
      </c>
      <c r="C87" s="162" t="n">
        <v>4619.77998734997</v>
      </c>
      <c r="D87" s="162" t="n">
        <v>2585.86174506697</v>
      </c>
      <c r="E87" s="162" t="n">
        <v>1247.55940849817</v>
      </c>
      <c r="F87" s="162" t="n">
        <v>3996.72914093462</v>
      </c>
      <c r="G87" s="162" t="n">
        <v>704.68253861413</v>
      </c>
      <c r="H87" s="162" t="n">
        <v>2659.54199041464</v>
      </c>
      <c r="I87" s="163" t="n">
        <v>795.852305402603</v>
      </c>
      <c r="J87" s="163" t="n">
        <v>2412.70898140817</v>
      </c>
      <c r="K87" s="155" t="n">
        <v>17192.6136181191</v>
      </c>
      <c r="L87" s="164" t="n">
        <f aca="false">SUM(C87:K87)</f>
        <v>36215.3297158084</v>
      </c>
      <c r="M87" s="165" t="n">
        <f aca="false">(L87-L83)/L83</f>
        <v>0.0341066657720259</v>
      </c>
    </row>
    <row r="88" customFormat="false" ht="12.75" hidden="false" customHeight="false" outlineLevel="0" collapsed="false">
      <c r="B88" s="161" t="str">
        <f aca="false">EXPT_VL!B88</f>
        <v>2015:3</v>
      </c>
      <c r="C88" s="162" t="n">
        <v>4267.32123164752</v>
      </c>
      <c r="D88" s="162" t="n">
        <v>2738.87647483937</v>
      </c>
      <c r="E88" s="162" t="n">
        <v>1345.65186887024</v>
      </c>
      <c r="F88" s="162" t="n">
        <v>4199.86786402837</v>
      </c>
      <c r="G88" s="162" t="n">
        <v>661.601608934317</v>
      </c>
      <c r="H88" s="162" t="n">
        <v>2663.47174144419</v>
      </c>
      <c r="I88" s="163" t="n">
        <v>860.837740976663</v>
      </c>
      <c r="J88" s="163" t="n">
        <v>2650.30216932455</v>
      </c>
      <c r="K88" s="155" t="n">
        <v>17485.9166943075</v>
      </c>
      <c r="L88" s="164" t="n">
        <f aca="false">SUM(C88:K88)</f>
        <v>36873.8473943727</v>
      </c>
      <c r="M88" s="165" t="n">
        <f aca="false">(L88-L84)/L84</f>
        <v>0.0276892437956512</v>
      </c>
    </row>
    <row r="89" customFormat="false" ht="12.75" hidden="false" customHeight="false" outlineLevel="0" collapsed="false">
      <c r="B89" s="161" t="str">
        <f aca="false">EXPT_VL!B89</f>
        <v>2015:4</v>
      </c>
      <c r="C89" s="162" t="n">
        <v>4258.14160478006</v>
      </c>
      <c r="D89" s="162" t="n">
        <v>2745.09809454698</v>
      </c>
      <c r="E89" s="162" t="n">
        <v>1205.78723274182</v>
      </c>
      <c r="F89" s="162" t="n">
        <v>4340.56646945835</v>
      </c>
      <c r="G89" s="162" t="n">
        <v>642.617878843171</v>
      </c>
      <c r="H89" s="162" t="n">
        <v>2642.01301461116</v>
      </c>
      <c r="I89" s="163" t="n">
        <v>857.757481480649</v>
      </c>
      <c r="J89" s="163" t="n">
        <v>2675.65945545309</v>
      </c>
      <c r="K89" s="155" t="n">
        <v>17625.8659196791</v>
      </c>
      <c r="L89" s="164" t="n">
        <f aca="false">SUM(C89:K89)</f>
        <v>36993.5071515944</v>
      </c>
      <c r="M89" s="165" t="n">
        <f aca="false">(L89-L85)/L85</f>
        <v>0.0316719931721709</v>
      </c>
    </row>
    <row r="90" customFormat="false" ht="12.75" hidden="false" customHeight="false" outlineLevel="0" collapsed="false">
      <c r="B90" s="161" t="str">
        <f aca="false">EXPT_VL!B90</f>
        <v>2016:1</v>
      </c>
      <c r="C90" s="169" t="n">
        <v>4404.23009408587</v>
      </c>
      <c r="D90" s="169" t="n">
        <v>2652.83289303292</v>
      </c>
      <c r="E90" s="169" t="n">
        <v>1024.57042724517</v>
      </c>
      <c r="F90" s="169" t="n">
        <v>4073.63191427526</v>
      </c>
      <c r="G90" s="169" t="n">
        <v>732.070035019433</v>
      </c>
      <c r="H90" s="169" t="n">
        <v>2670.58563704184</v>
      </c>
      <c r="I90" s="166" t="n">
        <v>678.053999298708</v>
      </c>
      <c r="J90" s="166" t="n">
        <v>2464.15565203289</v>
      </c>
      <c r="K90" s="167" t="n">
        <v>16225.7680186604</v>
      </c>
      <c r="L90" s="170" t="n">
        <f aca="false">SUM(C90:K90)</f>
        <v>34925.8986706925</v>
      </c>
      <c r="M90" s="171" t="n">
        <f aca="false">(L90-L86)/L86</f>
        <v>-0.036066839671098</v>
      </c>
    </row>
    <row r="91" customFormat="false" ht="12.75" hidden="false" customHeight="true" outlineLevel="0" collapsed="false">
      <c r="B91" s="161" t="str">
        <f aca="false">EXPT_VL!B91</f>
        <v>2016:2</v>
      </c>
      <c r="C91" s="169" t="n">
        <v>4312.4307294679</v>
      </c>
      <c r="D91" s="169" t="n">
        <v>2768.57411032381</v>
      </c>
      <c r="E91" s="169" t="n">
        <v>1231.59251475213</v>
      </c>
      <c r="F91" s="169" t="n">
        <v>4299.25418476466</v>
      </c>
      <c r="G91" s="169" t="n">
        <v>845.511582578459</v>
      </c>
      <c r="H91" s="169" t="n">
        <v>2695.16215254601</v>
      </c>
      <c r="I91" s="166" t="n">
        <v>934.433924943549</v>
      </c>
      <c r="J91" s="166" t="n">
        <v>2521.44020072091</v>
      </c>
      <c r="K91" s="167" t="n">
        <v>16521.7193529918</v>
      </c>
      <c r="L91" s="170" t="n">
        <f aca="false">SUM(C91:K91)</f>
        <v>36130.1187530893</v>
      </c>
      <c r="M91" s="171" t="n">
        <f aca="false">(L91-L87)/L87</f>
        <v>-0.00235289760959786</v>
      </c>
    </row>
    <row r="92" customFormat="false" ht="12.75" hidden="false" customHeight="false" outlineLevel="0" collapsed="false">
      <c r="B92" s="161" t="str">
        <f aca="false">EXPT_VL!B92</f>
        <v>2016:3</v>
      </c>
      <c r="C92" s="169" t="n">
        <v>4380.47499806275</v>
      </c>
      <c r="D92" s="169" t="n">
        <v>2805.18058363497</v>
      </c>
      <c r="E92" s="169" t="n">
        <v>1262.79837904136</v>
      </c>
      <c r="F92" s="169" t="n">
        <v>4189.28410591781</v>
      </c>
      <c r="G92" s="169" t="n">
        <v>704.993411018227</v>
      </c>
      <c r="H92" s="169" t="n">
        <v>2740.38653666111</v>
      </c>
      <c r="I92" s="166" t="n">
        <v>742.199978356737</v>
      </c>
      <c r="J92" s="166" t="n">
        <v>2629.45117514589</v>
      </c>
      <c r="K92" s="167" t="n">
        <v>17071.3257681038</v>
      </c>
      <c r="L92" s="170" t="n">
        <f aca="false">SUM(C92:K92)</f>
        <v>36526.0949359426</v>
      </c>
      <c r="M92" s="171" t="n">
        <f aca="false">(L92-L88)/L88</f>
        <v>-0.00943086992552704</v>
      </c>
    </row>
    <row r="93" customFormat="false" ht="12.75" hidden="false" customHeight="false" outlineLevel="0" collapsed="false">
      <c r="B93" s="161" t="str">
        <f aca="false">EXPT_VL!B93</f>
        <v>2016:4</v>
      </c>
      <c r="C93" s="169" t="n">
        <v>4566.97485842527</v>
      </c>
      <c r="D93" s="169" t="n">
        <v>2687.81927671189</v>
      </c>
      <c r="E93" s="169" t="n">
        <v>1176.33147137719</v>
      </c>
      <c r="F93" s="169" t="n">
        <v>4438.57434405491</v>
      </c>
      <c r="G93" s="169" t="n">
        <v>696.797323641423</v>
      </c>
      <c r="H93" s="169" t="n">
        <v>2816.04390517279</v>
      </c>
      <c r="I93" s="166" t="n">
        <v>1022.89254062554</v>
      </c>
      <c r="J93" s="166" t="n">
        <v>2543.76917918706</v>
      </c>
      <c r="K93" s="167" t="n">
        <v>17750.9815890608</v>
      </c>
      <c r="L93" s="170" t="n">
        <f aca="false">SUM(C93:K93)</f>
        <v>37700.1844882569</v>
      </c>
      <c r="M93" s="171" t="n">
        <f aca="false">(L93-L89)/L89</f>
        <v>0.0191027396717648</v>
      </c>
    </row>
    <row r="95" customFormat="false" ht="12.75" hidden="false" customHeight="false" outlineLevel="0" collapsed="false">
      <c r="A95" s="174" t="s">
        <v>156</v>
      </c>
    </row>
    <row r="96" customFormat="false" ht="12.75" hidden="false" customHeight="false" outlineLevel="0" collapsed="false">
      <c r="A96" s="174"/>
      <c r="B96" s="161" t="str">
        <f aca="false">EXPT_VL!B96</f>
        <v>2017:1</v>
      </c>
      <c r="C96" s="162" t="n">
        <v>4722.8032869014</v>
      </c>
      <c r="D96" s="162" t="n">
        <v>2901.6412042902</v>
      </c>
      <c r="E96" s="162" t="n">
        <v>1271.50196120375</v>
      </c>
      <c r="F96" s="162" t="n">
        <v>4755.94193361768</v>
      </c>
      <c r="G96" s="162" t="n">
        <v>771.150628387287</v>
      </c>
      <c r="H96" s="162" t="n">
        <v>2911.13522975464</v>
      </c>
      <c r="I96" s="163" t="n">
        <v>863.500049172875</v>
      </c>
      <c r="J96" s="163" t="n">
        <v>2672.30544975046</v>
      </c>
      <c r="K96" s="155" t="n">
        <v>17581.8920088723</v>
      </c>
      <c r="L96" s="164" t="n">
        <f aca="false">SUM(C96:K96)</f>
        <v>38451.8717519506</v>
      </c>
      <c r="M96" s="165" t="n">
        <f aca="false">(L96-L90)/L90</f>
        <v>0.100955829784184</v>
      </c>
    </row>
    <row r="97" customFormat="false" ht="12.75" hidden="false" customHeight="false" outlineLevel="0" collapsed="false">
      <c r="A97" s="174"/>
      <c r="B97" s="161" t="str">
        <f aca="false">EXPT_VL!B97</f>
        <v>2017:2</v>
      </c>
      <c r="C97" s="162" t="n">
        <v>4607.0213270986</v>
      </c>
      <c r="D97" s="162" t="n">
        <v>2870.04838987279</v>
      </c>
      <c r="E97" s="162" t="n">
        <v>1282.03378989847</v>
      </c>
      <c r="F97" s="162" t="n">
        <v>4734.4684116886</v>
      </c>
      <c r="G97" s="162" t="n">
        <v>867.962643605589</v>
      </c>
      <c r="H97" s="162" t="n">
        <v>2902.31899563766</v>
      </c>
      <c r="I97" s="163" t="n">
        <v>392.400240773573</v>
      </c>
      <c r="J97" s="163" t="n">
        <v>2549.03680803856</v>
      </c>
      <c r="K97" s="155" t="n">
        <v>17343.5560404295</v>
      </c>
      <c r="L97" s="164" t="n">
        <f aca="false">SUM(C97:K97)</f>
        <v>37548.8466470433</v>
      </c>
      <c r="M97" s="165" t="n">
        <f aca="false">(L97-L91)/L91</f>
        <v>0.0392671804831181</v>
      </c>
    </row>
    <row r="98" customFormat="false" ht="12.75" hidden="false" customHeight="false" outlineLevel="0" collapsed="false">
      <c r="A98" s="174"/>
      <c r="B98" s="161" t="str">
        <f aca="false">EXPT_VL!B98</f>
        <v>2017:3</v>
      </c>
      <c r="C98" s="162" t="n">
        <v>4590.61547210245</v>
      </c>
      <c r="D98" s="162" t="n">
        <v>2903.16569028795</v>
      </c>
      <c r="E98" s="162" t="n">
        <v>1312.32021858749</v>
      </c>
      <c r="F98" s="162" t="n">
        <v>4315.73387241791</v>
      </c>
      <c r="G98" s="162" t="n">
        <v>882.748962198906</v>
      </c>
      <c r="H98" s="162" t="n">
        <v>3034.32114347292</v>
      </c>
      <c r="I98" s="163" t="n">
        <v>512.066792083544</v>
      </c>
      <c r="J98" s="163" t="n">
        <v>2452.11997552217</v>
      </c>
      <c r="K98" s="155" t="n">
        <v>17755.5138863731</v>
      </c>
      <c r="L98" s="164" t="n">
        <f aca="false">SUM(C98:K98)</f>
        <v>37758.6060130464</v>
      </c>
      <c r="M98" s="165" t="n">
        <f aca="false">(L98-L92)/L92</f>
        <v>0.033743302678957</v>
      </c>
    </row>
    <row r="99" customFormat="false" ht="12.75" hidden="false" customHeight="false" outlineLevel="0" collapsed="false">
      <c r="A99" s="174"/>
      <c r="B99" s="161" t="str">
        <f aca="false">EXPT_VL!B99</f>
        <v>2017:4</v>
      </c>
      <c r="C99" s="162" t="n">
        <v>5026.97062673608</v>
      </c>
      <c r="D99" s="162" t="n">
        <v>2871.96350046839</v>
      </c>
      <c r="E99" s="162" t="n">
        <v>1255.56010743973</v>
      </c>
      <c r="F99" s="162" t="n">
        <v>4861.58917589166</v>
      </c>
      <c r="G99" s="162" t="n">
        <v>769.135462933038</v>
      </c>
      <c r="H99" s="162" t="n">
        <v>2846.68201604414</v>
      </c>
      <c r="I99" s="163" t="n">
        <v>929.201709789143</v>
      </c>
      <c r="J99" s="163" t="n">
        <v>2924.58194228568</v>
      </c>
      <c r="K99" s="155" t="n">
        <v>19133.6765559925</v>
      </c>
      <c r="L99" s="164" t="n">
        <f aca="false">SUM(C99:K99)</f>
        <v>40619.3610975804</v>
      </c>
      <c r="M99" s="165" t="n">
        <f aca="false">(L99-L93)/L93</f>
        <v>0.0774313613831986</v>
      </c>
    </row>
    <row r="100" customFormat="false" ht="12.75" hidden="false" customHeight="false" outlineLevel="0" collapsed="false">
      <c r="A100" s="174"/>
      <c r="B100" s="161" t="str">
        <f aca="false">EXPT_VL!B100</f>
        <v>2018:1</v>
      </c>
      <c r="C100" s="169" t="n">
        <v>4877.86978311259</v>
      </c>
      <c r="D100" s="169" t="n">
        <v>2789.75908452116</v>
      </c>
      <c r="E100" s="169" t="n">
        <v>1145.44170677449</v>
      </c>
      <c r="F100" s="169" t="n">
        <v>4848.51196766367</v>
      </c>
      <c r="G100" s="169" t="n">
        <v>833.758597856138</v>
      </c>
      <c r="H100" s="169" t="n">
        <v>2945.01118893072</v>
      </c>
      <c r="I100" s="166" t="n">
        <v>385.408533647441</v>
      </c>
      <c r="J100" s="166" t="n">
        <v>2579.11981333857</v>
      </c>
      <c r="K100" s="167" t="n">
        <v>17956.1949379673</v>
      </c>
      <c r="L100" s="170" t="n">
        <f aca="false">SUM(C100:K100)</f>
        <v>38361.0756138121</v>
      </c>
      <c r="M100" s="171" t="n">
        <f aca="false">(L100-L96)/L96</f>
        <v>-0.00236129306589434</v>
      </c>
    </row>
    <row r="101" customFormat="false" ht="12.75" hidden="false" customHeight="false" outlineLevel="0" collapsed="false">
      <c r="A101" s="174"/>
      <c r="B101" s="161" t="str">
        <f aca="false">EXPT_VL!B101</f>
        <v>2018:2</v>
      </c>
      <c r="C101" s="169" t="n">
        <v>4797.72621596399</v>
      </c>
      <c r="D101" s="169" t="n">
        <v>2928.2998735131</v>
      </c>
      <c r="E101" s="169" t="n">
        <v>1420.96209526046</v>
      </c>
      <c r="F101" s="169" t="n">
        <v>5290.48672278539</v>
      </c>
      <c r="G101" s="169" t="n">
        <v>881.220925264739</v>
      </c>
      <c r="H101" s="169" t="n">
        <v>2789.33098884741</v>
      </c>
      <c r="I101" s="166" t="n">
        <v>612.015588239081</v>
      </c>
      <c r="J101" s="166" t="n">
        <v>2969.89122963219</v>
      </c>
      <c r="K101" s="167" t="n">
        <v>18561.9644669006</v>
      </c>
      <c r="L101" s="170" t="n">
        <f aca="false">SUM(C101:K101)</f>
        <v>40251.8981064069</v>
      </c>
      <c r="M101" s="171" t="n">
        <f aca="false">(L101-L97)/L97</f>
        <v>0.0719876028356376</v>
      </c>
    </row>
    <row r="102" customFormat="false" ht="12.75" hidden="false" customHeight="false" outlineLevel="0" collapsed="false">
      <c r="A102" s="174"/>
      <c r="B102" s="161" t="str">
        <f aca="false">EXPT_VL!B102</f>
        <v>2018:3</v>
      </c>
      <c r="C102" s="169" t="n">
        <v>5036.28391578021</v>
      </c>
      <c r="D102" s="169" t="n">
        <v>2850.96869892525</v>
      </c>
      <c r="E102" s="169" t="n">
        <v>1547.23834745561</v>
      </c>
      <c r="F102" s="169" t="n">
        <v>4947.56107241839</v>
      </c>
      <c r="G102" s="169" t="n">
        <v>787.902897288518</v>
      </c>
      <c r="H102" s="169" t="n">
        <v>3084.47949062809</v>
      </c>
      <c r="I102" s="166" t="n">
        <v>839.822217842407</v>
      </c>
      <c r="J102" s="166" t="n">
        <v>2602.53551170431</v>
      </c>
      <c r="K102" s="167" t="n">
        <v>19162.0864542221</v>
      </c>
      <c r="L102" s="170" t="n">
        <f aca="false">SUM(C102:K102)</f>
        <v>40858.8786062649</v>
      </c>
      <c r="M102" s="171" t="n">
        <f aca="false">(L102-L98)/L98</f>
        <v>0.0821077078996842</v>
      </c>
    </row>
    <row r="103" customFormat="false" ht="12.75" hidden="false" customHeight="false" outlineLevel="0" collapsed="false">
      <c r="A103" s="174"/>
      <c r="B103" s="161" t="str">
        <f aca="false">EXPT_VL!B103</f>
        <v>2018:4</v>
      </c>
      <c r="C103" s="169" t="n">
        <v>4897.89672686979</v>
      </c>
      <c r="D103" s="169" t="n">
        <v>2992.62440406522</v>
      </c>
      <c r="E103" s="169" t="n">
        <v>1643.54093720607</v>
      </c>
      <c r="F103" s="169" t="n">
        <v>5195.92602213797</v>
      </c>
      <c r="G103" s="169" t="n">
        <v>1030.03314065059</v>
      </c>
      <c r="H103" s="169" t="n">
        <v>3242.58819880461</v>
      </c>
      <c r="I103" s="166" t="n">
        <v>893.041214481401</v>
      </c>
      <c r="J103" s="166" t="n">
        <v>2831.80114713156</v>
      </c>
      <c r="K103" s="167" t="n">
        <v>18962.2410409357</v>
      </c>
      <c r="L103" s="170" t="n">
        <f aca="false">SUM(C103:K103)</f>
        <v>41689.6928322829</v>
      </c>
      <c r="M103" s="171" t="n">
        <f aca="false">(L103-L99)/L99</f>
        <v>0.0263502848341529</v>
      </c>
    </row>
    <row r="104" customFormat="false" ht="12.75" hidden="false" customHeight="false" outlineLevel="0" collapsed="false">
      <c r="A104" s="174"/>
      <c r="B104" s="161" t="s">
        <v>223</v>
      </c>
      <c r="C104" s="175" t="n">
        <v>5109.37824129726</v>
      </c>
      <c r="D104" s="175" t="n">
        <v>2938.74717179416</v>
      </c>
      <c r="E104" s="175" t="n">
        <v>1511.85961225982</v>
      </c>
      <c r="F104" s="175" t="n">
        <v>4987.60874312693</v>
      </c>
      <c r="G104" s="175" t="n">
        <v>808.300351425907</v>
      </c>
      <c r="H104" s="175" t="n">
        <v>3229.717387147</v>
      </c>
      <c r="I104" s="176" t="n">
        <v>739.112195515232</v>
      </c>
      <c r="J104" s="176" t="n">
        <v>2986.64268494668</v>
      </c>
      <c r="K104" s="177" t="n">
        <v>18755.279696586</v>
      </c>
      <c r="L104" s="178" t="n">
        <f aca="false">SUM(C104:K104)</f>
        <v>41066.646084099</v>
      </c>
      <c r="M104" s="165" t="n">
        <f aca="false">(L104-L100)/L100</f>
        <v>0.0705290565239734</v>
      </c>
    </row>
  </sheetData>
  <mergeCells count="8">
    <mergeCell ref="L1:M2"/>
    <mergeCell ref="Y1:Z2"/>
    <mergeCell ref="AG1:AH1"/>
    <mergeCell ref="AK1:AL2"/>
    <mergeCell ref="AS1:AT1"/>
    <mergeCell ref="AW1:AX2"/>
    <mergeCell ref="O29:O30"/>
    <mergeCell ref="A95:A104"/>
  </mergeCells>
  <hyperlinks>
    <hyperlink ref="L1" location="Indice!A1" display="Índice"/>
    <hyperlink ref="Y1" location="Indice!A1" display="Índice"/>
    <hyperlink ref="AK1" location="Indice!A1" display="Índice"/>
    <hyperlink ref="AW1" location="Indice!A1" display="Índice"/>
  </hyperlinks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LibreOffice/5.4.5.1$Windows_X86_64 LibreOffice_project/79c9829dd5d8054ec39a82dc51cd9eff340dbee8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2009-11-04T19:16:59Z</dcterms:created>
  <dc:creator>nuria</dc:creator>
  <dc:description/>
  <dc:language>es-ES</dc:language>
  <cp:lastModifiedBy/>
  <cp:lastPrinted>2009-11-06T17:26:12Z</cp:lastPrinted>
  <dcterms:modified xsi:type="dcterms:W3CDTF">2019-07-09T14:08:51Z</dcterms:modified>
  <cp:revision>1</cp:revision>
  <dc:subject/>
  <dc:title/>
</cp:coreProperties>
</file>