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GALDEU\Desktop\Nueva carpeta\"/>
    </mc:Choice>
  </mc:AlternateContent>
  <bookViews>
    <workbookView xWindow="0" yWindow="0" windowWidth="18150" windowHeight="6390"/>
  </bookViews>
  <sheets>
    <sheet name="Matrikula kopuruaren garapena" sheetId="1" r:id="rId1"/>
  </sheets>
  <calcPr calcId="162913"/>
</workbook>
</file>

<file path=xl/calcChain.xml><?xml version="1.0" encoding="utf-8"?>
<calcChain xmlns="http://schemas.openxmlformats.org/spreadsheetml/2006/main">
  <c r="D65" i="1" l="1"/>
  <c r="D62" i="1"/>
  <c r="D59" i="1"/>
  <c r="D56" i="1"/>
  <c r="D53" i="1"/>
  <c r="D50" i="1"/>
  <c r="D47" i="1"/>
  <c r="D44" i="1"/>
  <c r="D41" i="1"/>
  <c r="D38" i="1"/>
  <c r="D35" i="1"/>
  <c r="D32" i="1"/>
  <c r="D29" i="1"/>
  <c r="D26" i="1"/>
  <c r="D23" i="1"/>
  <c r="D20" i="1"/>
  <c r="D17" i="1"/>
  <c r="D14" i="1"/>
  <c r="D11" i="1"/>
  <c r="D8" i="1"/>
  <c r="D5" i="1"/>
  <c r="D64" i="1"/>
  <c r="D61" i="1"/>
  <c r="D58" i="1"/>
  <c r="D55" i="1"/>
  <c r="D52" i="1"/>
  <c r="D49" i="1"/>
  <c r="D46" i="1"/>
  <c r="D43" i="1"/>
  <c r="D40" i="1"/>
  <c r="D37" i="1"/>
  <c r="D34" i="1"/>
  <c r="D31" i="1"/>
  <c r="D28" i="1"/>
  <c r="D25" i="1"/>
  <c r="D22" i="1"/>
  <c r="D19" i="1"/>
  <c r="D16" i="1"/>
  <c r="D13" i="1"/>
  <c r="D10" i="1"/>
  <c r="D7" i="1"/>
  <c r="D4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<sst xmlns="http://schemas.openxmlformats.org/spreadsheetml/2006/main" count="68" uniqueCount="8">
  <si>
    <t>Epea</t>
  </si>
  <si>
    <t>IKASTURTEA</t>
  </si>
  <si>
    <t>SEXUA</t>
  </si>
  <si>
    <t>Matrikula - Ikasle kopurua</t>
  </si>
  <si>
    <t>Portzentaia</t>
  </si>
  <si>
    <t>Gizon</t>
  </si>
  <si>
    <t>Emakume</t>
  </si>
  <si>
    <t xml:space="preserve">Guztira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</si>
</sst>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rgb="FF000080"/>
      <name val="Arial"/>
      <family val="2"/>
    </font>
    <font>
      <sz val="7"/>
      <color theme="1"/>
      <name val="Arial"/>
      <family val="2"/>
    </font>
    <font>
      <sz val="7"/>
      <color rgb="FF01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2DDE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DFE4E7"/>
      </right>
      <top style="thin">
        <color rgb="FFDFE4E7"/>
      </top>
      <bottom/>
      <diagonal/>
    </border>
    <border>
      <left/>
      <right style="thin">
        <color rgb="FFDFE4E7"/>
      </right>
      <top style="thin">
        <color rgb="FFDFE4E7"/>
      </top>
      <bottom style="thin">
        <color rgb="FFDFE4E7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8" fillId="0" borderId="0" xfId="0" applyFont="1"/>
    <xf numFmtId="0" fontId="19" fillId="0" borderId="0" xfId="0" applyFont="1"/>
    <xf numFmtId="2" fontId="19" fillId="0" borderId="0" xfId="0" applyNumberFormat="1" applyFont="1"/>
    <xf numFmtId="0" fontId="19" fillId="0" borderId="0" xfId="0" applyFont="1" applyAlignment="1">
      <alignment wrapText="1"/>
    </xf>
    <xf numFmtId="0" fontId="20" fillId="33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wrapText="1"/>
    </xf>
    <xf numFmtId="0" fontId="21" fillId="34" borderId="10" xfId="0" applyFont="1" applyFill="1" applyBorder="1" applyAlignment="1">
      <alignment horizontal="right" wrapText="1"/>
    </xf>
    <xf numFmtId="0" fontId="21" fillId="35" borderId="10" xfId="0" applyFont="1" applyFill="1" applyBorder="1" applyAlignment="1">
      <alignment horizontal="left" wrapText="1"/>
    </xf>
    <xf numFmtId="0" fontId="21" fillId="35" borderId="10" xfId="0" applyFont="1" applyFill="1" applyBorder="1" applyAlignment="1">
      <alignment horizontal="right" wrapText="1"/>
    </xf>
    <xf numFmtId="0" fontId="22" fillId="34" borderId="10" xfId="0" applyFont="1" applyFill="1" applyBorder="1" applyAlignment="1">
      <alignment horizontal="left" wrapText="1"/>
    </xf>
    <xf numFmtId="0" fontId="22" fillId="34" borderId="10" xfId="0" applyFont="1" applyFill="1" applyBorder="1" applyAlignment="1">
      <alignment horizontal="right" wrapText="1"/>
    </xf>
    <xf numFmtId="0" fontId="22" fillId="34" borderId="11" xfId="0" applyFont="1" applyFill="1" applyBorder="1" applyAlignment="1">
      <alignment horizontal="left" wrapText="1"/>
    </xf>
    <xf numFmtId="0" fontId="22" fillId="34" borderId="11" xfId="0" applyFont="1" applyFill="1" applyBorder="1" applyAlignment="1">
      <alignment horizontal="right" wrapText="1"/>
    </xf>
  </cellXfs>
  <cellStyles count="42">
    <cellStyle name="% 20 - 1. enfasia" xfId="19" builtinId="30" customBuiltin="1"/>
    <cellStyle name="% 20 - 2. enfasia" xfId="23" builtinId="34" customBuiltin="1"/>
    <cellStyle name="% 20 - 3. enfasia" xfId="27" builtinId="38" customBuiltin="1"/>
    <cellStyle name="% 20 - 4. enfasia" xfId="31" builtinId="42" customBuiltin="1"/>
    <cellStyle name="% 20 - 5. enfasia" xfId="35" builtinId="46" customBuiltin="1"/>
    <cellStyle name="% 20 - 6. enfasia" xfId="39" builtinId="50" customBuiltin="1"/>
    <cellStyle name="% 40 - 1. enfasia" xfId="20" builtinId="31" customBuiltin="1"/>
    <cellStyle name="% 40 - 2. enfasia" xfId="24" builtinId="35" customBuiltin="1"/>
    <cellStyle name="% 40 - 3. enfasia" xfId="28" builtinId="39" customBuiltin="1"/>
    <cellStyle name="% 40 - 4. enfasia" xfId="32" builtinId="43" customBuiltin="1"/>
    <cellStyle name="% 40 - 5. enfasia" xfId="36" builtinId="47" customBuiltin="1"/>
    <cellStyle name="% 40 - 6. enfasia" xfId="40" builtinId="51" customBuiltin="1"/>
    <cellStyle name="% 60 - 1. enfasia" xfId="21" builtinId="32" customBuiltin="1"/>
    <cellStyle name="% 60 - 2. enfasia" xfId="25" builtinId="36" customBuiltin="1"/>
    <cellStyle name="% 60 - 3. enfasia" xfId="29" builtinId="40" customBuiltin="1"/>
    <cellStyle name="% 60 - 4. enfasia" xfId="33" builtinId="44" customBuiltin="1"/>
    <cellStyle name="% 60 - 5. enfasia" xfId="37" builtinId="48" customBuiltin="1"/>
    <cellStyle name="% 60 - 6. enfasia" xfId="41" builtinId="52" customBuiltin="1"/>
    <cellStyle name="1. enfasia" xfId="18" builtinId="29" customBuiltin="1"/>
    <cellStyle name="1. izenburua" xfId="2" builtinId="16" customBuiltin="1"/>
    <cellStyle name="2. enfasia" xfId="22" builtinId="33" customBuiltin="1"/>
    <cellStyle name="2. izenburua" xfId="3" builtinId="17" customBuiltin="1"/>
    <cellStyle name="3. enfasia" xfId="26" builtinId="37" customBuiltin="1"/>
    <cellStyle name="3. izenburua" xfId="4" builtinId="18" customBuiltin="1"/>
    <cellStyle name="4. enfasia" xfId="30" builtinId="41" customBuiltin="1"/>
    <cellStyle name="4. izenburua" xfId="5" builtinId="19" customBuiltin="1"/>
    <cellStyle name="5. enfasia" xfId="34" builtinId="45" customBuiltin="1"/>
    <cellStyle name="6. enfasia" xfId="38" builtinId="49" customBuiltin="1"/>
    <cellStyle name="Azalpen-testua" xfId="16" builtinId="53" customBuiltin="1"/>
    <cellStyle name="Egiaztapen-gelaxka" xfId="13" builtinId="23" customBuiltin="1"/>
    <cellStyle name="Estekatutako gelaxka" xfId="12" builtinId="24" customBuiltin="1"/>
    <cellStyle name="Gaizki" xfId="7" builtinId="27" customBuiltin="1"/>
    <cellStyle name="Guztira" xfId="17" builtinId="25" customBuiltin="1"/>
    <cellStyle name="Irteera" xfId="10" builtinId="21" customBuiltin="1"/>
    <cellStyle name="Kalkulua" xfId="11" builtinId="22" customBuiltin="1"/>
    <cellStyle name="Neutroa" xfId="8" builtinId="28" customBuiltin="1"/>
    <cellStyle name="Normala" xfId="0" builtinId="0"/>
    <cellStyle name="Oharra" xfId="15" builtinId="10" customBuiltin="1"/>
    <cellStyle name="Ohar-testua" xfId="14" builtinId="11" customBuiltin="1"/>
    <cellStyle name="Ona" xfId="6" builtinId="26" customBuiltin="1"/>
    <cellStyle name="Sarrera" xfId="9" builtinId="20" customBuiltin="1"/>
    <cellStyle name="Titulua" xfId="1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Matrikula</a:t>
            </a:r>
            <a:r>
              <a:rPr lang="es-ES" baseline="0"/>
              <a:t> kopuruaren garapena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u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Gizon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('Matrikula kopuruaren garapena'!$A$6,'Matrikula kopuruaren garapena'!$A$9,'Matrikula kopuruaren garapena'!$A$12,'Matrikula kopuruaren garapena'!$A$15,'Matrikula kopuruaren garapena'!$A$18,'Matrikula kopuruaren garapena'!$A$21,'Matrikula kopuruaren garapena'!$A$24,'Matrikula kopuruaren garapena'!$A$27,'Matrikula kopuruaren garapena'!$A$30,'Matrikula kopuruaren garapena'!$A$33,'Matrikula kopuruaren garapena'!$A$36,'Matrikula kopuruaren garapena'!$A$39,'Matrikula kopuruaren garapena'!$A$42,'Matrikula kopuruaren garapena'!$A$45,'Matrikula kopuruaren garapena'!$A$48,'Matrikula kopuruaren garapena'!$A$51,'Matrikula kopuruaren garapena'!$A$54,'Matrikula kopuruaren garapena'!$A$57,'Matrikula kopuruaren garapena'!$A$60,'Matrikula kopuruaren garapena'!$A$63,'Matrikula kopuruaren garapena'!$A$66)</c:f>
              <c:strCache>
                <c:ptCount val="21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</c:strCache>
            </c:strRef>
          </c:cat>
          <c:val>
            <c:numRef>
              <c:f>('Matrikula kopuruaren garapena'!$C$4,'Matrikula kopuruaren garapena'!$C$7,'Matrikula kopuruaren garapena'!$C$10,'Matrikula kopuruaren garapena'!$C$13,'Matrikula kopuruaren garapena'!$C$16,'Matrikula kopuruaren garapena'!$C$19,'Matrikula kopuruaren garapena'!$C$22,'Matrikula kopuruaren garapena'!$C$25,'Matrikula kopuruaren garapena'!$C$28,'Matrikula kopuruaren garapena'!$C$31,'Matrikula kopuruaren garapena'!$C$34,'Matrikula kopuruaren garapena'!$C$37,'Matrikula kopuruaren garapena'!$C$40,'Matrikula kopuruaren garapena'!$C$43,'Matrikula kopuruaren garapena'!$C$46,'Matrikula kopuruaren garapena'!$C$49,'Matrikula kopuruaren garapena'!$C$52,'Matrikula kopuruaren garapena'!$C$55,'Matrikula kopuruaren garapena'!$C$58,'Matrikula kopuruaren garapena'!$C$61,'Matrikula kopuruaren garapena'!$C$64)</c:f>
              <c:numCache>
                <c:formatCode>General</c:formatCode>
                <c:ptCount val="21"/>
                <c:pt idx="0">
                  <c:v>45</c:v>
                </c:pt>
                <c:pt idx="1">
                  <c:v>66</c:v>
                </c:pt>
                <c:pt idx="2">
                  <c:v>67</c:v>
                </c:pt>
                <c:pt idx="3">
                  <c:v>64</c:v>
                </c:pt>
                <c:pt idx="4">
                  <c:v>94</c:v>
                </c:pt>
                <c:pt idx="5">
                  <c:v>69</c:v>
                </c:pt>
                <c:pt idx="6">
                  <c:v>86</c:v>
                </c:pt>
                <c:pt idx="7">
                  <c:v>86</c:v>
                </c:pt>
                <c:pt idx="8">
                  <c:v>98</c:v>
                </c:pt>
                <c:pt idx="9">
                  <c:v>103</c:v>
                </c:pt>
                <c:pt idx="10">
                  <c:v>102</c:v>
                </c:pt>
                <c:pt idx="11">
                  <c:v>91</c:v>
                </c:pt>
                <c:pt idx="12">
                  <c:v>92</c:v>
                </c:pt>
                <c:pt idx="13">
                  <c:v>98</c:v>
                </c:pt>
                <c:pt idx="14">
                  <c:v>95</c:v>
                </c:pt>
                <c:pt idx="15">
                  <c:v>89</c:v>
                </c:pt>
                <c:pt idx="16">
                  <c:v>87</c:v>
                </c:pt>
                <c:pt idx="17">
                  <c:v>93</c:v>
                </c:pt>
                <c:pt idx="18">
                  <c:v>75</c:v>
                </c:pt>
                <c:pt idx="19">
                  <c:v>82</c:v>
                </c:pt>
                <c:pt idx="20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90-4AD8-A20B-7A3F63BCA3F3}"/>
            </c:ext>
          </c:extLst>
        </c:ser>
        <c:ser>
          <c:idx val="1"/>
          <c:order val="1"/>
          <c:tx>
            <c:v>Emakume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('Matrikula kopuruaren garapena'!$A$6,'Matrikula kopuruaren garapena'!$A$9,'Matrikula kopuruaren garapena'!$A$12,'Matrikula kopuruaren garapena'!$A$15,'Matrikula kopuruaren garapena'!$A$18,'Matrikula kopuruaren garapena'!$A$21,'Matrikula kopuruaren garapena'!$A$24,'Matrikula kopuruaren garapena'!$A$27,'Matrikula kopuruaren garapena'!$A$30,'Matrikula kopuruaren garapena'!$A$33,'Matrikula kopuruaren garapena'!$A$36,'Matrikula kopuruaren garapena'!$A$39,'Matrikula kopuruaren garapena'!$A$42,'Matrikula kopuruaren garapena'!$A$45,'Matrikula kopuruaren garapena'!$A$48,'Matrikula kopuruaren garapena'!$A$51,'Matrikula kopuruaren garapena'!$A$54,'Matrikula kopuruaren garapena'!$A$57,'Matrikula kopuruaren garapena'!$A$60,'Matrikula kopuruaren garapena'!$A$63,'Matrikula kopuruaren garapena'!$A$66)</c:f>
              <c:strCache>
                <c:ptCount val="21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</c:strCache>
            </c:strRef>
          </c:cat>
          <c:val>
            <c:numRef>
              <c:f>('Matrikula kopuruaren garapena'!$C$5,'Matrikula kopuruaren garapena'!$C$8,'Matrikula kopuruaren garapena'!$C$11,'Matrikula kopuruaren garapena'!$C$14,'Matrikula kopuruaren garapena'!$C$17,'Matrikula kopuruaren garapena'!$C$20,'Matrikula kopuruaren garapena'!$C$23,'Matrikula kopuruaren garapena'!$C$26,'Matrikula kopuruaren garapena'!$C$29,'Matrikula kopuruaren garapena'!$C$32,'Matrikula kopuruaren garapena'!$C$35,'Matrikula kopuruaren garapena'!$C$38,'Matrikula kopuruaren garapena'!$C$41,'Matrikula kopuruaren garapena'!$C$44,'Matrikula kopuruaren garapena'!$C$47,'Matrikula kopuruaren garapena'!$C$50,'Matrikula kopuruaren garapena'!$C$53,'Matrikula kopuruaren garapena'!$C$56,'Matrikula kopuruaren garapena'!$C$59,'Matrikula kopuruaren garapena'!$C$62,'Matrikula kopuruaren garapena'!$C$65)</c:f>
              <c:numCache>
                <c:formatCode>General</c:formatCode>
                <c:ptCount val="21"/>
                <c:pt idx="0">
                  <c:v>30</c:v>
                </c:pt>
                <c:pt idx="1">
                  <c:v>25</c:v>
                </c:pt>
                <c:pt idx="2">
                  <c:v>25</c:v>
                </c:pt>
                <c:pt idx="3">
                  <c:v>30</c:v>
                </c:pt>
                <c:pt idx="4">
                  <c:v>15</c:v>
                </c:pt>
                <c:pt idx="5">
                  <c:v>35</c:v>
                </c:pt>
                <c:pt idx="6">
                  <c:v>27</c:v>
                </c:pt>
                <c:pt idx="7">
                  <c:v>39</c:v>
                </c:pt>
                <c:pt idx="8">
                  <c:v>25</c:v>
                </c:pt>
                <c:pt idx="9">
                  <c:v>33</c:v>
                </c:pt>
                <c:pt idx="10">
                  <c:v>37</c:v>
                </c:pt>
                <c:pt idx="11">
                  <c:v>37</c:v>
                </c:pt>
                <c:pt idx="12">
                  <c:v>32</c:v>
                </c:pt>
                <c:pt idx="13">
                  <c:v>26</c:v>
                </c:pt>
                <c:pt idx="14">
                  <c:v>25</c:v>
                </c:pt>
                <c:pt idx="15">
                  <c:v>33</c:v>
                </c:pt>
                <c:pt idx="16">
                  <c:v>37</c:v>
                </c:pt>
                <c:pt idx="17">
                  <c:v>31</c:v>
                </c:pt>
                <c:pt idx="18">
                  <c:v>44</c:v>
                </c:pt>
                <c:pt idx="19">
                  <c:v>44</c:v>
                </c:pt>
                <c:pt idx="20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90-4AD8-A20B-7A3F63BCA3F3}"/>
            </c:ext>
          </c:extLst>
        </c:ser>
        <c:ser>
          <c:idx val="2"/>
          <c:order val="2"/>
          <c:tx>
            <c:v>Guztira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('Matrikula kopuruaren garapena'!$A$6,'Matrikula kopuruaren garapena'!$A$9,'Matrikula kopuruaren garapena'!$A$12,'Matrikula kopuruaren garapena'!$A$15,'Matrikula kopuruaren garapena'!$A$18,'Matrikula kopuruaren garapena'!$A$21,'Matrikula kopuruaren garapena'!$A$24,'Matrikula kopuruaren garapena'!$A$27,'Matrikula kopuruaren garapena'!$A$30,'Matrikula kopuruaren garapena'!$A$33,'Matrikula kopuruaren garapena'!$A$36,'Matrikula kopuruaren garapena'!$A$39,'Matrikula kopuruaren garapena'!$A$42,'Matrikula kopuruaren garapena'!$A$45,'Matrikula kopuruaren garapena'!$A$48,'Matrikula kopuruaren garapena'!$A$51,'Matrikula kopuruaren garapena'!$A$54,'Matrikula kopuruaren garapena'!$A$57,'Matrikula kopuruaren garapena'!$A$60,'Matrikula kopuruaren garapena'!$A$63,'Matrikula kopuruaren garapena'!$A$66)</c:f>
              <c:strCache>
                <c:ptCount val="21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</c:strCache>
            </c:strRef>
          </c:cat>
          <c:val>
            <c:numRef>
              <c:f>('Matrikula kopuruaren garapena'!$C$6,'Matrikula kopuruaren garapena'!$C$9,'Matrikula kopuruaren garapena'!$C$12,'Matrikula kopuruaren garapena'!$C$15,'Matrikula kopuruaren garapena'!$C$18,'Matrikula kopuruaren garapena'!$C$21,'Matrikula kopuruaren garapena'!$C$24,'Matrikula kopuruaren garapena'!$C$27,'Matrikula kopuruaren garapena'!$C$30,'Matrikula kopuruaren garapena'!$C$33,'Matrikula kopuruaren garapena'!$C$36,'Matrikula kopuruaren garapena'!$C$39,'Matrikula kopuruaren garapena'!$C$42,'Matrikula kopuruaren garapena'!$C$45,'Matrikula kopuruaren garapena'!$C$48,'Matrikula kopuruaren garapena'!$C$51,'Matrikula kopuruaren garapena'!$C$54,'Matrikula kopuruaren garapena'!$C$57,'Matrikula kopuruaren garapena'!$C$60,'Matrikula kopuruaren garapena'!$C$63,'Matrikula kopuruaren garapena'!$C$66)</c:f>
              <c:numCache>
                <c:formatCode>General</c:formatCode>
                <c:ptCount val="21"/>
                <c:pt idx="0">
                  <c:v>75</c:v>
                </c:pt>
                <c:pt idx="1">
                  <c:v>91</c:v>
                </c:pt>
                <c:pt idx="2">
                  <c:v>92</c:v>
                </c:pt>
                <c:pt idx="3">
                  <c:v>94</c:v>
                </c:pt>
                <c:pt idx="4">
                  <c:v>109</c:v>
                </c:pt>
                <c:pt idx="5">
                  <c:v>104</c:v>
                </c:pt>
                <c:pt idx="6">
                  <c:v>113</c:v>
                </c:pt>
                <c:pt idx="7">
                  <c:v>125</c:v>
                </c:pt>
                <c:pt idx="8">
                  <c:v>123</c:v>
                </c:pt>
                <c:pt idx="9">
                  <c:v>136</c:v>
                </c:pt>
                <c:pt idx="10">
                  <c:v>139</c:v>
                </c:pt>
                <c:pt idx="11">
                  <c:v>128</c:v>
                </c:pt>
                <c:pt idx="12">
                  <c:v>124</c:v>
                </c:pt>
                <c:pt idx="13">
                  <c:v>124</c:v>
                </c:pt>
                <c:pt idx="14">
                  <c:v>120</c:v>
                </c:pt>
                <c:pt idx="15">
                  <c:v>122</c:v>
                </c:pt>
                <c:pt idx="16">
                  <c:v>124</c:v>
                </c:pt>
                <c:pt idx="17">
                  <c:v>124</c:v>
                </c:pt>
                <c:pt idx="18">
                  <c:v>119</c:v>
                </c:pt>
                <c:pt idx="19">
                  <c:v>126</c:v>
                </c:pt>
                <c:pt idx="20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90-4AD8-A20B-7A3F63BCA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768928"/>
        <c:axId val="383770568"/>
      </c:barChart>
      <c:catAx>
        <c:axId val="38376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u-ES"/>
          </a:p>
        </c:txPr>
        <c:crossAx val="383770568"/>
        <c:crosses val="autoZero"/>
        <c:auto val="1"/>
        <c:lblAlgn val="ctr"/>
        <c:lblOffset val="100"/>
        <c:noMultiLvlLbl val="0"/>
      </c:catAx>
      <c:valAx>
        <c:axId val="383770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u-ES"/>
          </a:p>
        </c:txPr>
        <c:crossAx val="383768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u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u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Matrikula kopuruaren garapena</a:t>
            </a:r>
            <a:r>
              <a:rPr lang="es-ES" baseline="0"/>
              <a:t> ehunekotan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u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% hombres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('Matrikula kopuruaren garapena'!$A$4,'Matrikula kopuruaren garapena'!$A$8,'Matrikula kopuruaren garapena'!$A$11,'Matrikula kopuruaren garapena'!$A$14,'Matrikula kopuruaren garapena'!$A$17,'Matrikula kopuruaren garapena'!$A$20,'Matrikula kopuruaren garapena'!$A$23,'Matrikula kopuruaren garapena'!$A$26,'Matrikula kopuruaren garapena'!$A$29,'Matrikula kopuruaren garapena'!$A$32,'Matrikula kopuruaren garapena'!$A$35,'Matrikula kopuruaren garapena'!$A$38,'Matrikula kopuruaren garapena'!$A$41,'Matrikula kopuruaren garapena'!$A$44,'Matrikula kopuruaren garapena'!$A$47,'Matrikula kopuruaren garapena'!$A$50,'Matrikula kopuruaren garapena'!$A$53,'Matrikula kopuruaren garapena'!$A$56,'Matrikula kopuruaren garapena'!$A$59,'Matrikula kopuruaren garapena'!$A$62,'Matrikula kopuruaren garapena'!$A$65)</c:f>
              <c:strCache>
                <c:ptCount val="21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</c:strCache>
            </c:strRef>
          </c:cat>
          <c:val>
            <c:numRef>
              <c:f>('Matrikula kopuruaren garapena'!$D$4,'Matrikula kopuruaren garapena'!$D$7,'Matrikula kopuruaren garapena'!$D$10,'Matrikula kopuruaren garapena'!$D$13,'Matrikula kopuruaren garapena'!$D$16,'Matrikula kopuruaren garapena'!$D$19,'Matrikula kopuruaren garapena'!$D$22,'Matrikula kopuruaren garapena'!$D$25,'Matrikula kopuruaren garapena'!$D$28,'Matrikula kopuruaren garapena'!$D$31,'Matrikula kopuruaren garapena'!$D$34,'Matrikula kopuruaren garapena'!$D$37,'Matrikula kopuruaren garapena'!$D$40,'Matrikula kopuruaren garapena'!$D$43,'Matrikula kopuruaren garapena'!$D$46,'Matrikula kopuruaren garapena'!$D$49,'Matrikula kopuruaren garapena'!$D$52,'Matrikula kopuruaren garapena'!$D$55,'Matrikula kopuruaren garapena'!$D$58,'Matrikula kopuruaren garapena'!$D$61,'Matrikula kopuruaren garapena'!$D$64)</c:f>
              <c:numCache>
                <c:formatCode>0.00</c:formatCode>
                <c:ptCount val="21"/>
                <c:pt idx="0">
                  <c:v>60</c:v>
                </c:pt>
                <c:pt idx="1">
                  <c:v>72.527472527472526</c:v>
                </c:pt>
                <c:pt idx="2">
                  <c:v>72.826086956521735</c:v>
                </c:pt>
                <c:pt idx="3">
                  <c:v>68.085106382978722</c:v>
                </c:pt>
                <c:pt idx="4">
                  <c:v>86.238532110091754</c:v>
                </c:pt>
                <c:pt idx="5">
                  <c:v>66.34615384615384</c:v>
                </c:pt>
                <c:pt idx="6">
                  <c:v>76.106194690265482</c:v>
                </c:pt>
                <c:pt idx="7">
                  <c:v>68.8</c:v>
                </c:pt>
                <c:pt idx="8">
                  <c:v>79.674796747967477</c:v>
                </c:pt>
                <c:pt idx="9">
                  <c:v>75.735294117647058</c:v>
                </c:pt>
                <c:pt idx="10">
                  <c:v>73.381294964028783</c:v>
                </c:pt>
                <c:pt idx="11">
                  <c:v>71.09375</c:v>
                </c:pt>
                <c:pt idx="12">
                  <c:v>74.193548387096769</c:v>
                </c:pt>
                <c:pt idx="13">
                  <c:v>79.032258064516128</c:v>
                </c:pt>
                <c:pt idx="14">
                  <c:v>79.166666666666657</c:v>
                </c:pt>
                <c:pt idx="15">
                  <c:v>72.950819672131146</c:v>
                </c:pt>
                <c:pt idx="16">
                  <c:v>70.161290322580655</c:v>
                </c:pt>
                <c:pt idx="17">
                  <c:v>75</c:v>
                </c:pt>
                <c:pt idx="18">
                  <c:v>63.02521008403361</c:v>
                </c:pt>
                <c:pt idx="19">
                  <c:v>65.079365079365076</c:v>
                </c:pt>
                <c:pt idx="20">
                  <c:v>63.70967741935484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CF-4E3A-9C55-F93A5341963A}"/>
            </c:ext>
          </c:extLst>
        </c:ser>
        <c:ser>
          <c:idx val="1"/>
          <c:order val="1"/>
          <c:tx>
            <c:v>% mujeres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('Matrikula kopuruaren garapena'!$A$4,'Matrikula kopuruaren garapena'!$A$8,'Matrikula kopuruaren garapena'!$A$11,'Matrikula kopuruaren garapena'!$A$14,'Matrikula kopuruaren garapena'!$A$17,'Matrikula kopuruaren garapena'!$A$20,'Matrikula kopuruaren garapena'!$A$23,'Matrikula kopuruaren garapena'!$A$26,'Matrikula kopuruaren garapena'!$A$29,'Matrikula kopuruaren garapena'!$A$32,'Matrikula kopuruaren garapena'!$A$35,'Matrikula kopuruaren garapena'!$A$38,'Matrikula kopuruaren garapena'!$A$41,'Matrikula kopuruaren garapena'!$A$44,'Matrikula kopuruaren garapena'!$A$47,'Matrikula kopuruaren garapena'!$A$50,'Matrikula kopuruaren garapena'!$A$53,'Matrikula kopuruaren garapena'!$A$56,'Matrikula kopuruaren garapena'!$A$59,'Matrikula kopuruaren garapena'!$A$62,'Matrikula kopuruaren garapena'!$A$65)</c:f>
              <c:strCache>
                <c:ptCount val="21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</c:strCache>
            </c:strRef>
          </c:cat>
          <c:val>
            <c:numRef>
              <c:f>('Matrikula kopuruaren garapena'!$D$5,'Matrikula kopuruaren garapena'!$D$8,'Matrikula kopuruaren garapena'!$D$11,'Matrikula kopuruaren garapena'!$D$14,'Matrikula kopuruaren garapena'!$D$17,'Matrikula kopuruaren garapena'!$D$20,'Matrikula kopuruaren garapena'!$D$23,'Matrikula kopuruaren garapena'!$D$26,'Matrikula kopuruaren garapena'!$D$29,'Matrikula kopuruaren garapena'!$D$32,'Matrikula kopuruaren garapena'!$D$35,'Matrikula kopuruaren garapena'!$D$38,'Matrikula kopuruaren garapena'!$D$41,'Matrikula kopuruaren garapena'!$D$44,'Matrikula kopuruaren garapena'!$D$47,'Matrikula kopuruaren garapena'!$D$50,'Matrikula kopuruaren garapena'!$D$53,'Matrikula kopuruaren garapena'!$D$56,'Matrikula kopuruaren garapena'!$D$59,'Matrikula kopuruaren garapena'!$D$62,'Matrikula kopuruaren garapena'!$D$65)</c:f>
              <c:numCache>
                <c:formatCode>0.00</c:formatCode>
                <c:ptCount val="21"/>
                <c:pt idx="0">
                  <c:v>40</c:v>
                </c:pt>
                <c:pt idx="1">
                  <c:v>27.472527472527474</c:v>
                </c:pt>
                <c:pt idx="2">
                  <c:v>27.173913043478258</c:v>
                </c:pt>
                <c:pt idx="3">
                  <c:v>31.914893617021278</c:v>
                </c:pt>
                <c:pt idx="4">
                  <c:v>13.761467889908257</c:v>
                </c:pt>
                <c:pt idx="5">
                  <c:v>33.653846153846153</c:v>
                </c:pt>
                <c:pt idx="6">
                  <c:v>23.893805309734514</c:v>
                </c:pt>
                <c:pt idx="7">
                  <c:v>31.2</c:v>
                </c:pt>
                <c:pt idx="8">
                  <c:v>20.325203252032519</c:v>
                </c:pt>
                <c:pt idx="9">
                  <c:v>24.264705882352942</c:v>
                </c:pt>
                <c:pt idx="10">
                  <c:v>26.618705035971225</c:v>
                </c:pt>
                <c:pt idx="11">
                  <c:v>28.90625</c:v>
                </c:pt>
                <c:pt idx="12">
                  <c:v>25.806451612903224</c:v>
                </c:pt>
                <c:pt idx="13">
                  <c:v>20.967741935483872</c:v>
                </c:pt>
                <c:pt idx="14">
                  <c:v>20.833333333333336</c:v>
                </c:pt>
                <c:pt idx="15">
                  <c:v>27.049180327868854</c:v>
                </c:pt>
                <c:pt idx="16">
                  <c:v>29.838709677419356</c:v>
                </c:pt>
                <c:pt idx="17">
                  <c:v>25</c:v>
                </c:pt>
                <c:pt idx="18">
                  <c:v>36.97478991596639</c:v>
                </c:pt>
                <c:pt idx="19">
                  <c:v>34.920634920634917</c:v>
                </c:pt>
                <c:pt idx="20">
                  <c:v>36.29032258064516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CF-4E3A-9C55-F93A53419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044352"/>
        <c:axId val="388049272"/>
      </c:lineChart>
      <c:catAx>
        <c:axId val="38804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u-ES"/>
          </a:p>
        </c:txPr>
        <c:crossAx val="388049272"/>
        <c:crosses val="autoZero"/>
        <c:auto val="1"/>
        <c:lblAlgn val="ctr"/>
        <c:lblOffset val="100"/>
        <c:noMultiLvlLbl val="0"/>
      </c:catAx>
      <c:valAx>
        <c:axId val="38804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u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u-ES"/>
          </a:p>
        </c:txPr>
        <c:crossAx val="3880443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u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u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6</xdr:row>
      <xdr:rowOff>171450</xdr:rowOff>
    </xdr:from>
    <xdr:to>
      <xdr:col>12</xdr:col>
      <xdr:colOff>762000</xdr:colOff>
      <xdr:row>21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148590</xdr:colOff>
      <xdr:row>22</xdr:row>
      <xdr:rowOff>72390</xdr:rowOff>
    </xdr:from>
    <xdr:to>
      <xdr:col>20</xdr:col>
      <xdr:colOff>350520</xdr:colOff>
      <xdr:row>54</xdr:row>
      <xdr:rowOff>106680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showGridLines="0" tabSelected="1" topLeftCell="A40" zoomScaleNormal="100" workbookViewId="0">
      <selection activeCell="O17" sqref="O17"/>
    </sheetView>
  </sheetViews>
  <sheetFormatPr defaultColWidth="11.42578125" defaultRowHeight="15" x14ac:dyDescent="0.25"/>
  <cols>
    <col min="1" max="1" width="10.5703125" style="2" customWidth="1"/>
    <col min="2" max="2" width="7.28515625" style="2" customWidth="1"/>
    <col min="3" max="3" width="7.42578125" style="2" customWidth="1"/>
    <col min="4" max="4" width="9.28515625" style="3" customWidth="1"/>
  </cols>
  <sheetData>
    <row r="1" spans="1:4" x14ac:dyDescent="0.25">
      <c r="A1" s="1" t="s">
        <v>0</v>
      </c>
    </row>
    <row r="2" spans="1:4" hidden="1" x14ac:dyDescent="0.25">
      <c r="A2" s="4"/>
      <c r="B2" s="4"/>
      <c r="C2" s="4"/>
    </row>
    <row r="3" spans="1:4" ht="27" x14ac:dyDescent="0.25">
      <c r="A3" s="5" t="s">
        <v>1</v>
      </c>
      <c r="B3" s="5" t="s">
        <v>2</v>
      </c>
      <c r="C3" s="5" t="s">
        <v>3</v>
      </c>
      <c r="D3" s="5" t="s">
        <v>4</v>
      </c>
    </row>
    <row r="4" spans="1:4" x14ac:dyDescent="0.25">
      <c r="A4" s="6" t="str">
        <f>"2001/02"</f>
        <v>2001/02</v>
      </c>
      <c r="B4" s="6" t="s">
        <v>5</v>
      </c>
      <c r="C4" s="7">
        <v>45</v>
      </c>
      <c r="D4" s="3">
        <f>C4/C6*100</f>
        <v>60</v>
      </c>
    </row>
    <row r="5" spans="1:4" x14ac:dyDescent="0.25">
      <c r="A5" s="8" t="str">
        <f>"2001/02"</f>
        <v>2001/02</v>
      </c>
      <c r="B5" s="8" t="s">
        <v>6</v>
      </c>
      <c r="C5" s="9">
        <v>30</v>
      </c>
      <c r="D5" s="3">
        <f>C5/C6*100</f>
        <v>40</v>
      </c>
    </row>
    <row r="6" spans="1:4" x14ac:dyDescent="0.25">
      <c r="A6" s="10" t="str">
        <f>"2001/02"</f>
        <v>2001/02</v>
      </c>
      <c r="B6" s="10" t="s">
        <v>7</v>
      </c>
      <c r="C6" s="11">
        <v>75</v>
      </c>
    </row>
    <row r="7" spans="1:4" x14ac:dyDescent="0.25">
      <c r="A7" s="6" t="str">
        <f>"2002/03"</f>
        <v>2002/03</v>
      </c>
      <c r="B7" s="6" t="s">
        <v>5</v>
      </c>
      <c r="C7" s="7">
        <v>66</v>
      </c>
      <c r="D7" s="3">
        <f>C7/C9*100</f>
        <v>72.527472527472526</v>
      </c>
    </row>
    <row r="8" spans="1:4" x14ac:dyDescent="0.25">
      <c r="A8" s="8" t="str">
        <f>"2002/03"</f>
        <v>2002/03</v>
      </c>
      <c r="B8" s="8" t="s">
        <v>6</v>
      </c>
      <c r="C8" s="9">
        <v>25</v>
      </c>
      <c r="D8" s="3">
        <f>C8/C9*100</f>
        <v>27.472527472527474</v>
      </c>
    </row>
    <row r="9" spans="1:4" x14ac:dyDescent="0.25">
      <c r="A9" s="10" t="str">
        <f>"2002/03"</f>
        <v>2002/03</v>
      </c>
      <c r="B9" s="10" t="s">
        <v>7</v>
      </c>
      <c r="C9" s="11">
        <v>91</v>
      </c>
    </row>
    <row r="10" spans="1:4" x14ac:dyDescent="0.25">
      <c r="A10" s="6" t="str">
        <f>"2003/04"</f>
        <v>2003/04</v>
      </c>
      <c r="B10" s="6" t="s">
        <v>5</v>
      </c>
      <c r="C10" s="7">
        <v>67</v>
      </c>
      <c r="D10" s="3">
        <f>C10/C12*100</f>
        <v>72.826086956521735</v>
      </c>
    </row>
    <row r="11" spans="1:4" x14ac:dyDescent="0.25">
      <c r="A11" s="8" t="str">
        <f>"2003/04"</f>
        <v>2003/04</v>
      </c>
      <c r="B11" s="8" t="s">
        <v>6</v>
      </c>
      <c r="C11" s="9">
        <v>25</v>
      </c>
      <c r="D11" s="3">
        <f>C11/C12*100</f>
        <v>27.173913043478258</v>
      </c>
    </row>
    <row r="12" spans="1:4" x14ac:dyDescent="0.25">
      <c r="A12" s="10" t="str">
        <f>"2003/04"</f>
        <v>2003/04</v>
      </c>
      <c r="B12" s="10" t="s">
        <v>7</v>
      </c>
      <c r="C12" s="11">
        <v>92</v>
      </c>
    </row>
    <row r="13" spans="1:4" x14ac:dyDescent="0.25">
      <c r="A13" s="6" t="str">
        <f>"2004/05"</f>
        <v>2004/05</v>
      </c>
      <c r="B13" s="6" t="s">
        <v>5</v>
      </c>
      <c r="C13" s="7">
        <v>64</v>
      </c>
      <c r="D13" s="3">
        <f>C13/C15*100</f>
        <v>68.085106382978722</v>
      </c>
    </row>
    <row r="14" spans="1:4" x14ac:dyDescent="0.25">
      <c r="A14" s="8" t="str">
        <f>"2004/05"</f>
        <v>2004/05</v>
      </c>
      <c r="B14" s="8" t="s">
        <v>6</v>
      </c>
      <c r="C14" s="9">
        <v>30</v>
      </c>
      <c r="D14" s="3">
        <f>C14/C15*100</f>
        <v>31.914893617021278</v>
      </c>
    </row>
    <row r="15" spans="1:4" x14ac:dyDescent="0.25">
      <c r="A15" s="10" t="str">
        <f>"2004/05"</f>
        <v>2004/05</v>
      </c>
      <c r="B15" s="10" t="s">
        <v>7</v>
      </c>
      <c r="C15" s="11">
        <v>94</v>
      </c>
    </row>
    <row r="16" spans="1:4" x14ac:dyDescent="0.25">
      <c r="A16" s="6" t="str">
        <f>"2005/06"</f>
        <v>2005/06</v>
      </c>
      <c r="B16" s="6" t="s">
        <v>5</v>
      </c>
      <c r="C16" s="7">
        <v>94</v>
      </c>
      <c r="D16" s="3">
        <f>C16/C18*100</f>
        <v>86.238532110091754</v>
      </c>
    </row>
    <row r="17" spans="1:4" x14ac:dyDescent="0.25">
      <c r="A17" s="8" t="str">
        <f>"2005/06"</f>
        <v>2005/06</v>
      </c>
      <c r="B17" s="8" t="s">
        <v>6</v>
      </c>
      <c r="C17" s="9">
        <v>15</v>
      </c>
      <c r="D17" s="3">
        <f>C17/C18*100</f>
        <v>13.761467889908257</v>
      </c>
    </row>
    <row r="18" spans="1:4" x14ac:dyDescent="0.25">
      <c r="A18" s="10" t="str">
        <f>"2005/06"</f>
        <v>2005/06</v>
      </c>
      <c r="B18" s="10" t="s">
        <v>7</v>
      </c>
      <c r="C18" s="11">
        <v>109</v>
      </c>
    </row>
    <row r="19" spans="1:4" x14ac:dyDescent="0.25">
      <c r="A19" s="6" t="str">
        <f>"2006/07"</f>
        <v>2006/07</v>
      </c>
      <c r="B19" s="6" t="s">
        <v>5</v>
      </c>
      <c r="C19" s="7">
        <v>69</v>
      </c>
      <c r="D19" s="3">
        <f>C19/C21*100</f>
        <v>66.34615384615384</v>
      </c>
    </row>
    <row r="20" spans="1:4" x14ac:dyDescent="0.25">
      <c r="A20" s="8" t="str">
        <f>"2006/07"</f>
        <v>2006/07</v>
      </c>
      <c r="B20" s="8" t="s">
        <v>6</v>
      </c>
      <c r="C20" s="9">
        <v>35</v>
      </c>
      <c r="D20" s="3">
        <f>C20/C21*100</f>
        <v>33.653846153846153</v>
      </c>
    </row>
    <row r="21" spans="1:4" x14ac:dyDescent="0.25">
      <c r="A21" s="10" t="str">
        <f>"2006/07"</f>
        <v>2006/07</v>
      </c>
      <c r="B21" s="10" t="s">
        <v>7</v>
      </c>
      <c r="C21" s="11">
        <v>104</v>
      </c>
    </row>
    <row r="22" spans="1:4" x14ac:dyDescent="0.25">
      <c r="A22" s="6" t="str">
        <f>"2007/08"</f>
        <v>2007/08</v>
      </c>
      <c r="B22" s="6" t="s">
        <v>5</v>
      </c>
      <c r="C22" s="7">
        <v>86</v>
      </c>
      <c r="D22" s="3">
        <f>C22/C24*100</f>
        <v>76.106194690265482</v>
      </c>
    </row>
    <row r="23" spans="1:4" x14ac:dyDescent="0.25">
      <c r="A23" s="8" t="str">
        <f>"2007/08"</f>
        <v>2007/08</v>
      </c>
      <c r="B23" s="8" t="s">
        <v>6</v>
      </c>
      <c r="C23" s="9">
        <v>27</v>
      </c>
      <c r="D23" s="3">
        <f>C23/C24*100</f>
        <v>23.893805309734514</v>
      </c>
    </row>
    <row r="24" spans="1:4" x14ac:dyDescent="0.25">
      <c r="A24" s="10" t="str">
        <f>"2007/08"</f>
        <v>2007/08</v>
      </c>
      <c r="B24" s="10" t="s">
        <v>7</v>
      </c>
      <c r="C24" s="11">
        <v>113</v>
      </c>
    </row>
    <row r="25" spans="1:4" x14ac:dyDescent="0.25">
      <c r="A25" s="6" t="str">
        <f>"2008/09"</f>
        <v>2008/09</v>
      </c>
      <c r="B25" s="6" t="s">
        <v>5</v>
      </c>
      <c r="C25" s="7">
        <v>86</v>
      </c>
      <c r="D25" s="3">
        <f>C25/C27*100</f>
        <v>68.8</v>
      </c>
    </row>
    <row r="26" spans="1:4" x14ac:dyDescent="0.25">
      <c r="A26" s="8" t="str">
        <f>"2008/09"</f>
        <v>2008/09</v>
      </c>
      <c r="B26" s="8" t="s">
        <v>6</v>
      </c>
      <c r="C26" s="9">
        <v>39</v>
      </c>
      <c r="D26" s="3">
        <f>C26/C27*100</f>
        <v>31.2</v>
      </c>
    </row>
    <row r="27" spans="1:4" x14ac:dyDescent="0.25">
      <c r="A27" s="10" t="str">
        <f>"2008/09"</f>
        <v>2008/09</v>
      </c>
      <c r="B27" s="10" t="s">
        <v>7</v>
      </c>
      <c r="C27" s="11">
        <v>125</v>
      </c>
    </row>
    <row r="28" spans="1:4" x14ac:dyDescent="0.25">
      <c r="A28" s="6" t="str">
        <f>"2009/10"</f>
        <v>2009/10</v>
      </c>
      <c r="B28" s="6" t="s">
        <v>5</v>
      </c>
      <c r="C28" s="7">
        <v>98</v>
      </c>
      <c r="D28" s="3">
        <f>C28/C30*100</f>
        <v>79.674796747967477</v>
      </c>
    </row>
    <row r="29" spans="1:4" x14ac:dyDescent="0.25">
      <c r="A29" s="8" t="str">
        <f>"2009/10"</f>
        <v>2009/10</v>
      </c>
      <c r="B29" s="8" t="s">
        <v>6</v>
      </c>
      <c r="C29" s="9">
        <v>25</v>
      </c>
      <c r="D29" s="3">
        <f>C29/C30*100</f>
        <v>20.325203252032519</v>
      </c>
    </row>
    <row r="30" spans="1:4" x14ac:dyDescent="0.25">
      <c r="A30" s="10" t="str">
        <f>"2009/10"</f>
        <v>2009/10</v>
      </c>
      <c r="B30" s="10" t="s">
        <v>7</v>
      </c>
      <c r="C30" s="11">
        <v>123</v>
      </c>
    </row>
    <row r="31" spans="1:4" x14ac:dyDescent="0.25">
      <c r="A31" s="6" t="str">
        <f>"2010/11"</f>
        <v>2010/11</v>
      </c>
      <c r="B31" s="6" t="s">
        <v>5</v>
      </c>
      <c r="C31" s="7">
        <v>103</v>
      </c>
      <c r="D31" s="3">
        <f>C31/C33*100</f>
        <v>75.735294117647058</v>
      </c>
    </row>
    <row r="32" spans="1:4" x14ac:dyDescent="0.25">
      <c r="A32" s="8" t="str">
        <f>"2010/11"</f>
        <v>2010/11</v>
      </c>
      <c r="B32" s="8" t="s">
        <v>6</v>
      </c>
      <c r="C32" s="9">
        <v>33</v>
      </c>
      <c r="D32" s="3">
        <f>C32/C33*100</f>
        <v>24.264705882352942</v>
      </c>
    </row>
    <row r="33" spans="1:4" x14ac:dyDescent="0.25">
      <c r="A33" s="10" t="str">
        <f>"2010/11"</f>
        <v>2010/11</v>
      </c>
      <c r="B33" s="10" t="s">
        <v>7</v>
      </c>
      <c r="C33" s="11">
        <v>136</v>
      </c>
    </row>
    <row r="34" spans="1:4" x14ac:dyDescent="0.25">
      <c r="A34" s="6" t="str">
        <f>"2011/12"</f>
        <v>2011/12</v>
      </c>
      <c r="B34" s="6" t="s">
        <v>5</v>
      </c>
      <c r="C34" s="7">
        <v>102</v>
      </c>
      <c r="D34" s="3">
        <f>C34/C36*100</f>
        <v>73.381294964028783</v>
      </c>
    </row>
    <row r="35" spans="1:4" x14ac:dyDescent="0.25">
      <c r="A35" s="8" t="str">
        <f>"2011/12"</f>
        <v>2011/12</v>
      </c>
      <c r="B35" s="8" t="s">
        <v>6</v>
      </c>
      <c r="C35" s="9">
        <v>37</v>
      </c>
      <c r="D35" s="3">
        <f>C35/C36*100</f>
        <v>26.618705035971225</v>
      </c>
    </row>
    <row r="36" spans="1:4" x14ac:dyDescent="0.25">
      <c r="A36" s="10" t="str">
        <f>"2011/12"</f>
        <v>2011/12</v>
      </c>
      <c r="B36" s="10" t="s">
        <v>7</v>
      </c>
      <c r="C36" s="11">
        <v>139</v>
      </c>
    </row>
    <row r="37" spans="1:4" x14ac:dyDescent="0.25">
      <c r="A37" s="6" t="str">
        <f>"2012/13"</f>
        <v>2012/13</v>
      </c>
      <c r="B37" s="6" t="s">
        <v>5</v>
      </c>
      <c r="C37" s="7">
        <v>91</v>
      </c>
      <c r="D37" s="3">
        <f>C37/C39*100</f>
        <v>71.09375</v>
      </c>
    </row>
    <row r="38" spans="1:4" x14ac:dyDescent="0.25">
      <c r="A38" s="8" t="str">
        <f>"2012/13"</f>
        <v>2012/13</v>
      </c>
      <c r="B38" s="8" t="s">
        <v>6</v>
      </c>
      <c r="C38" s="9">
        <v>37</v>
      </c>
      <c r="D38" s="3">
        <f>C38/C39*100</f>
        <v>28.90625</v>
      </c>
    </row>
    <row r="39" spans="1:4" x14ac:dyDescent="0.25">
      <c r="A39" s="10" t="str">
        <f>"2012/13"</f>
        <v>2012/13</v>
      </c>
      <c r="B39" s="10" t="s">
        <v>7</v>
      </c>
      <c r="C39" s="11">
        <v>128</v>
      </c>
    </row>
    <row r="40" spans="1:4" x14ac:dyDescent="0.25">
      <c r="A40" s="6" t="str">
        <f>"2013/14"</f>
        <v>2013/14</v>
      </c>
      <c r="B40" s="6" t="s">
        <v>5</v>
      </c>
      <c r="C40" s="7">
        <v>92</v>
      </c>
      <c r="D40" s="3">
        <f>C40/C42*100</f>
        <v>74.193548387096769</v>
      </c>
    </row>
    <row r="41" spans="1:4" x14ac:dyDescent="0.25">
      <c r="A41" s="8" t="str">
        <f>"2013/14"</f>
        <v>2013/14</v>
      </c>
      <c r="B41" s="8" t="s">
        <v>6</v>
      </c>
      <c r="C41" s="9">
        <v>32</v>
      </c>
      <c r="D41" s="3">
        <f>C41/C42*100</f>
        <v>25.806451612903224</v>
      </c>
    </row>
    <row r="42" spans="1:4" x14ac:dyDescent="0.25">
      <c r="A42" s="10" t="str">
        <f>"2013/14"</f>
        <v>2013/14</v>
      </c>
      <c r="B42" s="10" t="s">
        <v>7</v>
      </c>
      <c r="C42" s="11">
        <v>124</v>
      </c>
    </row>
    <row r="43" spans="1:4" x14ac:dyDescent="0.25">
      <c r="A43" s="6" t="str">
        <f>"2014/15"</f>
        <v>2014/15</v>
      </c>
      <c r="B43" s="6" t="s">
        <v>5</v>
      </c>
      <c r="C43" s="7">
        <v>98</v>
      </c>
      <c r="D43" s="3">
        <f>C43/C45*100</f>
        <v>79.032258064516128</v>
      </c>
    </row>
    <row r="44" spans="1:4" x14ac:dyDescent="0.25">
      <c r="A44" s="8" t="str">
        <f>"2014/15"</f>
        <v>2014/15</v>
      </c>
      <c r="B44" s="8" t="s">
        <v>6</v>
      </c>
      <c r="C44" s="9">
        <v>26</v>
      </c>
      <c r="D44" s="3">
        <f>C44/C45*100</f>
        <v>20.967741935483872</v>
      </c>
    </row>
    <row r="45" spans="1:4" x14ac:dyDescent="0.25">
      <c r="A45" s="10" t="str">
        <f>"2014/15"</f>
        <v>2014/15</v>
      </c>
      <c r="B45" s="10" t="s">
        <v>7</v>
      </c>
      <c r="C45" s="11">
        <v>124</v>
      </c>
    </row>
    <row r="46" spans="1:4" x14ac:dyDescent="0.25">
      <c r="A46" s="6" t="str">
        <f>"2015/16"</f>
        <v>2015/16</v>
      </c>
      <c r="B46" s="6" t="s">
        <v>5</v>
      </c>
      <c r="C46" s="7">
        <v>95</v>
      </c>
      <c r="D46" s="3">
        <f>C46/C48*100</f>
        <v>79.166666666666657</v>
      </c>
    </row>
    <row r="47" spans="1:4" x14ac:dyDescent="0.25">
      <c r="A47" s="8" t="str">
        <f>"2015/16"</f>
        <v>2015/16</v>
      </c>
      <c r="B47" s="8" t="s">
        <v>6</v>
      </c>
      <c r="C47" s="9">
        <v>25</v>
      </c>
      <c r="D47" s="3">
        <f>C47/C48*100</f>
        <v>20.833333333333336</v>
      </c>
    </row>
    <row r="48" spans="1:4" x14ac:dyDescent="0.25">
      <c r="A48" s="10" t="str">
        <f>"2015/16"</f>
        <v>2015/16</v>
      </c>
      <c r="B48" s="10" t="s">
        <v>7</v>
      </c>
      <c r="C48" s="11">
        <v>120</v>
      </c>
    </row>
    <row r="49" spans="1:4" x14ac:dyDescent="0.25">
      <c r="A49" s="6" t="str">
        <f>"2016/17"</f>
        <v>2016/17</v>
      </c>
      <c r="B49" s="6" t="s">
        <v>5</v>
      </c>
      <c r="C49" s="7">
        <v>89</v>
      </c>
      <c r="D49" s="3">
        <f>C49/C51*100</f>
        <v>72.950819672131146</v>
      </c>
    </row>
    <row r="50" spans="1:4" x14ac:dyDescent="0.25">
      <c r="A50" s="8" t="str">
        <f>"2016/17"</f>
        <v>2016/17</v>
      </c>
      <c r="B50" s="8" t="s">
        <v>6</v>
      </c>
      <c r="C50" s="9">
        <v>33</v>
      </c>
      <c r="D50" s="3">
        <f>C50/C51*100</f>
        <v>27.049180327868854</v>
      </c>
    </row>
    <row r="51" spans="1:4" x14ac:dyDescent="0.25">
      <c r="A51" s="10" t="str">
        <f>"2016/17"</f>
        <v>2016/17</v>
      </c>
      <c r="B51" s="10" t="s">
        <v>7</v>
      </c>
      <c r="C51" s="11">
        <v>122</v>
      </c>
    </row>
    <row r="52" spans="1:4" x14ac:dyDescent="0.25">
      <c r="A52" s="6" t="str">
        <f>"2017/18"</f>
        <v>2017/18</v>
      </c>
      <c r="B52" s="6" t="s">
        <v>5</v>
      </c>
      <c r="C52" s="7">
        <v>87</v>
      </c>
      <c r="D52" s="3">
        <f>C52/C54*100</f>
        <v>70.161290322580655</v>
      </c>
    </row>
    <row r="53" spans="1:4" x14ac:dyDescent="0.25">
      <c r="A53" s="8" t="str">
        <f>"2017/18"</f>
        <v>2017/18</v>
      </c>
      <c r="B53" s="8" t="s">
        <v>6</v>
      </c>
      <c r="C53" s="9">
        <v>37</v>
      </c>
      <c r="D53" s="3">
        <f>C53/C54*100</f>
        <v>29.838709677419356</v>
      </c>
    </row>
    <row r="54" spans="1:4" x14ac:dyDescent="0.25">
      <c r="A54" s="10" t="str">
        <f>"2017/18"</f>
        <v>2017/18</v>
      </c>
      <c r="B54" s="10" t="s">
        <v>7</v>
      </c>
      <c r="C54" s="11">
        <v>124</v>
      </c>
    </row>
    <row r="55" spans="1:4" x14ac:dyDescent="0.25">
      <c r="A55" s="6" t="str">
        <f>"2018/19"</f>
        <v>2018/19</v>
      </c>
      <c r="B55" s="6" t="s">
        <v>5</v>
      </c>
      <c r="C55" s="7">
        <v>93</v>
      </c>
      <c r="D55" s="3">
        <f>C55/C57*100</f>
        <v>75</v>
      </c>
    </row>
    <row r="56" spans="1:4" x14ac:dyDescent="0.25">
      <c r="A56" s="8" t="str">
        <f>"2018/19"</f>
        <v>2018/19</v>
      </c>
      <c r="B56" s="8" t="s">
        <v>6</v>
      </c>
      <c r="C56" s="9">
        <v>31</v>
      </c>
      <c r="D56" s="3">
        <f>C56/C57*100</f>
        <v>25</v>
      </c>
    </row>
    <row r="57" spans="1:4" x14ac:dyDescent="0.25">
      <c r="A57" s="10" t="str">
        <f>"2018/19"</f>
        <v>2018/19</v>
      </c>
      <c r="B57" s="10" t="s">
        <v>7</v>
      </c>
      <c r="C57" s="11">
        <v>124</v>
      </c>
    </row>
    <row r="58" spans="1:4" x14ac:dyDescent="0.25">
      <c r="A58" s="6" t="str">
        <f>"2019/20"</f>
        <v>2019/20</v>
      </c>
      <c r="B58" s="6" t="s">
        <v>5</v>
      </c>
      <c r="C58" s="7">
        <v>75</v>
      </c>
      <c r="D58" s="3">
        <f>C58/C60*100</f>
        <v>63.02521008403361</v>
      </c>
    </row>
    <row r="59" spans="1:4" x14ac:dyDescent="0.25">
      <c r="A59" s="8" t="str">
        <f>"2019/20"</f>
        <v>2019/20</v>
      </c>
      <c r="B59" s="8" t="s">
        <v>6</v>
      </c>
      <c r="C59" s="9">
        <v>44</v>
      </c>
      <c r="D59" s="3">
        <f>C59/C60*100</f>
        <v>36.97478991596639</v>
      </c>
    </row>
    <row r="60" spans="1:4" x14ac:dyDescent="0.25">
      <c r="A60" s="10" t="str">
        <f>"2019/20"</f>
        <v>2019/20</v>
      </c>
      <c r="B60" s="10" t="s">
        <v>7</v>
      </c>
      <c r="C60" s="11">
        <v>119</v>
      </c>
    </row>
    <row r="61" spans="1:4" x14ac:dyDescent="0.25">
      <c r="A61" s="6" t="str">
        <f>"2020/21"</f>
        <v>2020/21</v>
      </c>
      <c r="B61" s="6" t="s">
        <v>5</v>
      </c>
      <c r="C61" s="7">
        <v>82</v>
      </c>
      <c r="D61" s="3">
        <f>C61/C63*100</f>
        <v>65.079365079365076</v>
      </c>
    </row>
    <row r="62" spans="1:4" x14ac:dyDescent="0.25">
      <c r="A62" s="8" t="str">
        <f>"2020/21"</f>
        <v>2020/21</v>
      </c>
      <c r="B62" s="8" t="s">
        <v>6</v>
      </c>
      <c r="C62" s="9">
        <v>44</v>
      </c>
      <c r="D62" s="3">
        <f>C62/C63*100</f>
        <v>34.920634920634917</v>
      </c>
    </row>
    <row r="63" spans="1:4" x14ac:dyDescent="0.25">
      <c r="A63" s="10" t="str">
        <f>"2020/21"</f>
        <v>2020/21</v>
      </c>
      <c r="B63" s="10" t="s">
        <v>7</v>
      </c>
      <c r="C63" s="11">
        <v>126</v>
      </c>
    </row>
    <row r="64" spans="1:4" x14ac:dyDescent="0.25">
      <c r="A64" s="6" t="str">
        <f>"2021/22"</f>
        <v>2021/22</v>
      </c>
      <c r="B64" s="6" t="s">
        <v>5</v>
      </c>
      <c r="C64" s="7">
        <v>79</v>
      </c>
      <c r="D64" s="3">
        <f>C64/C66*100</f>
        <v>63.70967741935484</v>
      </c>
    </row>
    <row r="65" spans="1:4" x14ac:dyDescent="0.25">
      <c r="A65" s="8" t="str">
        <f>"2021/22"</f>
        <v>2021/22</v>
      </c>
      <c r="B65" s="8" t="s">
        <v>6</v>
      </c>
      <c r="C65" s="9">
        <v>45</v>
      </c>
      <c r="D65" s="3">
        <f>C65/C66*100</f>
        <v>36.29032258064516</v>
      </c>
    </row>
    <row r="66" spans="1:4" x14ac:dyDescent="0.25">
      <c r="A66" s="12" t="str">
        <f>"2021/22"</f>
        <v>2021/22</v>
      </c>
      <c r="B66" s="10" t="s">
        <v>7</v>
      </c>
      <c r="C66" s="13">
        <v>124</v>
      </c>
    </row>
  </sheetData>
  <pageMargins left="0.75" right="0.75" top="1" bottom="1" header="0.5" footer="0.5"/>
  <pageSetup paperSize="9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a" ma:contentTypeID="0x010100CE1D3ABA01A54E42B5E3F5998D088546" ma:contentTypeVersion="17" ma:contentTypeDescription="Sortu dokumentu berri bat." ma:contentTypeScope="" ma:versionID="63bb05dd0fd2f7b33d0819bf2268ece7">
  <xsd:schema xmlns:xsd="http://www.w3.org/2001/XMLSchema" xmlns:xs="http://www.w3.org/2001/XMLSchema" xmlns:p="http://schemas.microsoft.com/office/2006/metadata/properties" xmlns:ns2="0b9572f9-f8a3-48e6-bf28-e2cb828c960b" xmlns:ns3="87659fad-a541-4ebd-b9b3-631874470bf7" targetNamespace="http://schemas.microsoft.com/office/2006/metadata/properties" ma:root="true" ma:fieldsID="6a049003dad75cc0092a35c9a71e76bf" ns2:_="" ns3:_="">
    <xsd:import namespace="0b9572f9-f8a3-48e6-bf28-e2cb828c960b"/>
    <xsd:import namespace="87659fad-a541-4ebd-b9b3-631874470b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9572f9-f8a3-48e6-bf28-e2cb828c96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rudiaren etiketak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659fad-a541-4ebd-b9b3-631874470bf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ekatuta dutena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Xehetasunekin partekatu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32c3739-4e65-4d50-9fac-9bf461b8dd8b}" ma:internalName="TaxCatchAll" ma:showField="CatchAllData" ma:web="87659fad-a541-4ebd-b9b3-631874470b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Eduki mota"/>
        <xsd:element ref="dc:title" minOccurs="0" maxOccurs="1" ma:index="4" ma:displayName="Titulua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803220-B72F-411F-996E-97C70A0778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F02D78-0ED1-4F96-A8E4-C5B098A3D0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</vt:i4>
      </vt:variant>
    </vt:vector>
  </HeadingPairs>
  <TitlesOfParts>
    <vt:vector size="1" baseType="lpstr">
      <vt:lpstr>Matrikula kopuruaren garapena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Fco. JAVIER RUIZ DE ARCAUTE</dc:creator>
  <cp:lastModifiedBy>Ugalde Usandizaga, Dorleta</cp:lastModifiedBy>
  <dcterms:created xsi:type="dcterms:W3CDTF">2022-02-22T17:24:19Z</dcterms:created>
  <dcterms:modified xsi:type="dcterms:W3CDTF">2023-10-11T07:46:47Z</dcterms:modified>
</cp:coreProperties>
</file>