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tabRatio="409" activeTab="0"/>
  </bookViews>
  <sheets>
    <sheet name="INDICE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</sheets>
  <definedNames/>
  <calcPr fullCalcOnLoad="1"/>
</workbook>
</file>

<file path=xl/sharedStrings.xml><?xml version="1.0" encoding="utf-8"?>
<sst xmlns="http://schemas.openxmlformats.org/spreadsheetml/2006/main" count="170" uniqueCount="55">
  <si>
    <t>II</t>
  </si>
  <si>
    <t>III</t>
  </si>
  <si>
    <t>IV</t>
  </si>
  <si>
    <t>I</t>
  </si>
  <si>
    <t>Total</t>
  </si>
  <si>
    <t>Total venta</t>
  </si>
  <si>
    <t>Vivienda nueva</t>
  </si>
  <si>
    <t>Vivienda usada</t>
  </si>
  <si>
    <t>P.O./Sociales</t>
  </si>
  <si>
    <t>Libres</t>
  </si>
  <si>
    <t>C.A. de Euskadi</t>
  </si>
  <si>
    <t>Bizkaia</t>
  </si>
  <si>
    <t>Gipuzkoa</t>
  </si>
  <si>
    <t>Araba / Álava</t>
  </si>
  <si>
    <t>Alquiler libre</t>
  </si>
  <si>
    <t>Total libre (1)</t>
  </si>
  <si>
    <t>Vivienda-Tipo (2)</t>
  </si>
  <si>
    <t>Viviendas libres</t>
  </si>
  <si>
    <t>Viviendas</t>
  </si>
  <si>
    <t>Renta mensual</t>
  </si>
  <si>
    <t xml:space="preserve">Renta mensual </t>
  </si>
  <si>
    <t>Precio m2 útil</t>
  </si>
  <si>
    <t>T1</t>
  </si>
  <si>
    <t>T2</t>
  </si>
  <si>
    <t>T3</t>
  </si>
  <si>
    <t>T4</t>
  </si>
  <si>
    <t>T5</t>
  </si>
  <si>
    <t>T6</t>
  </si>
  <si>
    <t>T7</t>
  </si>
  <si>
    <t>T8</t>
  </si>
  <si>
    <t xml:space="preserve">      con un nivel de acabado normal y de superficie comprendida entre 60 y 90 m2</t>
  </si>
  <si>
    <t xml:space="preserve"> (2) Vivienda nueva, plurifamiliar, de promoción libre, ofertada directamente por el promotor,</t>
  </si>
  <si>
    <t xml:space="preserve"> (1) Precio medio de las viviendas libres nuevas y usadas</t>
  </si>
  <si>
    <t xml:space="preserve"> (1) Precio medio de las viviendas libres nuevas y usadas  </t>
  </si>
  <si>
    <t>Alquiler Sociales/Libres</t>
  </si>
  <si>
    <t>Viviendas a la venta</t>
  </si>
  <si>
    <t>Viviendas nuevas</t>
  </si>
  <si>
    <t>Viviendas usadas</t>
  </si>
  <si>
    <t>Precio viviendas</t>
  </si>
  <si>
    <t>ÍNDICE</t>
  </si>
  <si>
    <t xml:space="preserve"> Fuente: Dpto. Vivienda, Obras Públicas y Transportes. Encuesta sobre Oferta Inmobiliaria  </t>
  </si>
  <si>
    <t>La Encuesta sobre la Oferta Inmobiliaria permite conocer la evolución de la oferta y precios de las viviendas, garajes y locales (oferta inmobiliaria) en la Comunidad Autónoma del País Vasco.
Si usted precisa información no incluida en estas tablas puede realizar una petición de información  llamando al teléfono:
945 01 64 77, o dirigiéndose al correo electrónico del Órgano Estadístico del Departamento :</t>
  </si>
  <si>
    <t>vioptrans-estad@ej-gv.es</t>
  </si>
  <si>
    <t>Viviendas en oferta por trimestre y año según tipo. 2011</t>
  </si>
  <si>
    <t>Viviendas nuevas en venta por trimestre y año según territorio histórico. 2011</t>
  </si>
  <si>
    <t>Precio medio (miles €) y renta media (€) de las viviendas en oferta por trimestre y año según tipo. 2011</t>
  </si>
  <si>
    <t>Precio medio de las viviendas nuevas en venta por trimestre y año según territorio histórico. (Miles €). 2011</t>
  </si>
  <si>
    <t xml:space="preserve">Precio medio por m2 útil de las viviendas en venta por trimestre y año según tipo (€). 2011  </t>
  </si>
  <si>
    <t xml:space="preserve">Precio medio por m2 útil de las viviendas nuevas en venta por trimestre y año según territorio histórico. (€). 2011 </t>
  </si>
  <si>
    <t xml:space="preserve"> Viviendas en alquiler libre ofertadas y rentas medias (€)  por trimestre y año según territorio histórico. 2011  </t>
  </si>
  <si>
    <t>Viviendas usadas en venta, precios medios por m2 útil (€) y precios medios (miles €) por trimestre y año según territorio histórico. 2011</t>
  </si>
  <si>
    <t>Precio medio por m2 útil de las viviendas en venta por trimestre y año según tipo (€). 2011</t>
  </si>
  <si>
    <t>Precio medio por m2 útil de las viviendas nuevas en venta por trimestre y año según territorio histórico. (€). 2011</t>
  </si>
  <si>
    <t xml:space="preserve"> Viviendas en alquiler libre ofertadas y rentas medias (€)  por trimestre y año según territorio histórico. 2011</t>
  </si>
  <si>
    <t>ENCUESTA SOBRE OFERTA INMOBILIARIA -2º trimestre de 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</si>
</sst>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"/>
    <numFmt numFmtId="180" formatCode="#,##0.000"/>
  </numFmts>
  <fonts count="24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0"/>
      <name val="Courier"/>
      <family val="0"/>
    </font>
    <font>
      <sz val="7"/>
      <name val="Arial"/>
      <family val="2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i/>
      <sz val="7"/>
      <name val="Arial"/>
      <family val="2"/>
    </font>
    <font>
      <sz val="7"/>
      <name val="Verdana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6"/>
      <name val="Arial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0"/>
      <color indexed="18"/>
      <name val="Arial"/>
      <family val="2"/>
    </font>
    <font>
      <b/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49" fontId="7" fillId="0" borderId="3" xfId="21" applyNumberFormat="1" applyFont="1" applyBorder="1" applyAlignment="1">
      <alignment vertical="center"/>
      <protection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 horizontal="left" vertical="center"/>
    </xf>
    <xf numFmtId="0" fontId="9" fillId="0" borderId="0" xfId="15" applyFont="1" applyAlignment="1">
      <alignment/>
    </xf>
    <xf numFmtId="0" fontId="7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9" fillId="0" borderId="0" xfId="15" applyFont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Fill="1" applyAlignment="1">
      <alignment horizontal="right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1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7" fontId="7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77" fontId="7" fillId="0" borderId="0" xfId="0" applyNumberFormat="1" applyFont="1" applyAlignment="1">
      <alignment horizontal="right"/>
    </xf>
    <xf numFmtId="0" fontId="20" fillId="0" borderId="0" xfId="0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0" fontId="5" fillId="0" borderId="4" xfId="0" applyNumberFormat="1" applyFont="1" applyBorder="1" applyAlignment="1">
      <alignment horizontal="left" vertical="center" wrapText="1"/>
    </xf>
    <xf numFmtId="3" fontId="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8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right" vertical="center"/>
    </xf>
    <xf numFmtId="49" fontId="10" fillId="0" borderId="0" xfId="21" applyNumberFormat="1" applyFont="1" applyBorder="1" applyAlignment="1">
      <alignment horizontal="left" vertical="center"/>
      <protection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7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2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15" applyFill="1" applyAlignment="1">
      <alignment/>
    </xf>
    <xf numFmtId="177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77" fontId="23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177" fontId="7" fillId="0" borderId="0" xfId="0" applyNumberFormat="1" applyFont="1" applyFill="1" applyAlignment="1">
      <alignment/>
    </xf>
    <xf numFmtId="49" fontId="7" fillId="0" borderId="9" xfId="21" applyNumberFormat="1" applyFont="1" applyBorder="1" applyAlignment="1">
      <alignment vertical="center"/>
      <protection/>
    </xf>
    <xf numFmtId="0" fontId="7" fillId="0" borderId="7" xfId="0" applyNumberFormat="1" applyFont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0" fontId="22" fillId="3" borderId="0" xfId="0" applyFont="1" applyFill="1" applyAlignment="1">
      <alignment horizontal="justify" wrapText="1"/>
    </xf>
    <xf numFmtId="0" fontId="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7" fillId="0" borderId="4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a 1.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104775</xdr:rowOff>
    </xdr:from>
    <xdr:to>
      <xdr:col>9</xdr:col>
      <xdr:colOff>180975</xdr:colOff>
      <xdr:row>6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4775"/>
          <a:ext cx="5705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400050</xdr:colOff>
      <xdr:row>5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476250</xdr:colOff>
      <xdr:row>5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238125</xdr:colOff>
      <xdr:row>5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6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247650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5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476250</xdr:colOff>
      <xdr:row>5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638175</xdr:colOff>
      <xdr:row>5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optrans-estad@ej-gv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.7109375" style="0" customWidth="1"/>
  </cols>
  <sheetData>
    <row r="1" ht="25.5">
      <c r="A1" s="2"/>
    </row>
    <row r="2" ht="12.75">
      <c r="D2" s="1"/>
    </row>
    <row r="3" ht="12.75">
      <c r="D3" s="1"/>
    </row>
    <row r="4" ht="12.75">
      <c r="D4" s="1"/>
    </row>
    <row r="5" spans="3:7" ht="12.75">
      <c r="C5" s="42"/>
      <c r="D5" s="55"/>
      <c r="E5" s="56"/>
      <c r="F5" s="56"/>
      <c r="G5" s="55"/>
    </row>
    <row r="6" spans="3:7" ht="12.75">
      <c r="C6" s="42"/>
      <c r="D6" s="55"/>
      <c r="E6" s="56"/>
      <c r="F6" s="56"/>
      <c r="G6" s="55"/>
    </row>
    <row r="9" spans="3:7" ht="15.75">
      <c r="C9" s="41"/>
      <c r="D9" s="45" t="s">
        <v>54</v>
      </c>
      <c r="E9" s="41"/>
      <c r="F9" s="41"/>
      <c r="G9" s="41"/>
    </row>
    <row r="11" ht="20.25">
      <c r="B11" s="46" t="s">
        <v>39</v>
      </c>
    </row>
    <row r="12" ht="12.75">
      <c r="B12" s="1"/>
    </row>
    <row r="13" spans="1:2" ht="12.75">
      <c r="A13" s="43" t="s">
        <v>22</v>
      </c>
      <c r="B13" s="26" t="s">
        <v>43</v>
      </c>
    </row>
    <row r="14" ht="12.75">
      <c r="A14" s="43"/>
    </row>
    <row r="15" spans="1:2" ht="12.75">
      <c r="A15" s="43" t="s">
        <v>23</v>
      </c>
      <c r="B15" s="26" t="s">
        <v>44</v>
      </c>
    </row>
    <row r="16" ht="12.75">
      <c r="A16" s="43"/>
    </row>
    <row r="17" spans="1:2" ht="12.75">
      <c r="A17" s="43" t="s">
        <v>24</v>
      </c>
      <c r="B17" s="26" t="s">
        <v>45</v>
      </c>
    </row>
    <row r="18" ht="12.75">
      <c r="A18" s="43"/>
    </row>
    <row r="19" spans="1:2" ht="12.75">
      <c r="A19" s="43" t="s">
        <v>25</v>
      </c>
      <c r="B19" s="36" t="s">
        <v>46</v>
      </c>
    </row>
    <row r="20" ht="12.75">
      <c r="A20" s="43"/>
    </row>
    <row r="21" spans="1:2" ht="12.75">
      <c r="A21" s="43" t="s">
        <v>26</v>
      </c>
      <c r="B21" s="26" t="s">
        <v>47</v>
      </c>
    </row>
    <row r="22" ht="12.75">
      <c r="A22" s="43"/>
    </row>
    <row r="23" spans="1:2" ht="12.75">
      <c r="A23" s="43" t="s">
        <v>27</v>
      </c>
      <c r="B23" s="26" t="s">
        <v>48</v>
      </c>
    </row>
    <row r="24" ht="12.75">
      <c r="A24" s="43"/>
    </row>
    <row r="25" spans="1:2" ht="12.75">
      <c r="A25" s="43" t="s">
        <v>28</v>
      </c>
      <c r="B25" s="36" t="s">
        <v>49</v>
      </c>
    </row>
    <row r="26" ht="12.75">
      <c r="A26" s="43"/>
    </row>
    <row r="27" spans="1:2" ht="12.75">
      <c r="A27" s="44" t="s">
        <v>29</v>
      </c>
      <c r="B27" s="26" t="s">
        <v>50</v>
      </c>
    </row>
    <row r="33" spans="2:10" ht="25.5" customHeight="1">
      <c r="B33" s="102" t="s">
        <v>41</v>
      </c>
      <c r="C33" s="102"/>
      <c r="D33" s="102"/>
      <c r="E33" s="102"/>
      <c r="F33" s="102"/>
      <c r="G33" s="102"/>
      <c r="H33" s="102"/>
      <c r="I33" s="102"/>
      <c r="J33" s="102"/>
    </row>
    <row r="34" spans="2:10" ht="12.75">
      <c r="B34" s="102"/>
      <c r="C34" s="102"/>
      <c r="D34" s="102"/>
      <c r="E34" s="102"/>
      <c r="F34" s="102"/>
      <c r="G34" s="102"/>
      <c r="H34" s="102"/>
      <c r="I34" s="102"/>
      <c r="J34" s="102"/>
    </row>
    <row r="35" spans="2:10" ht="12.75">
      <c r="B35" s="102"/>
      <c r="C35" s="102"/>
      <c r="D35" s="102"/>
      <c r="E35" s="102"/>
      <c r="F35" s="102"/>
      <c r="G35" s="102"/>
      <c r="H35" s="102"/>
      <c r="I35" s="102"/>
      <c r="J35" s="102"/>
    </row>
    <row r="36" spans="2:10" ht="12.75">
      <c r="B36" s="90"/>
      <c r="C36" s="90"/>
      <c r="D36" s="90"/>
      <c r="E36" s="91" t="s">
        <v>42</v>
      </c>
      <c r="F36" s="90"/>
      <c r="G36" s="90"/>
      <c r="H36" s="90"/>
      <c r="I36" s="90"/>
      <c r="J36" s="90"/>
    </row>
  </sheetData>
  <mergeCells count="1">
    <mergeCell ref="B33:J35"/>
  </mergeCells>
  <hyperlinks>
    <hyperlink ref="B15" location="'T2'!A1" display="Viviendas nuevas en venta por trimestre y año según territorio histórico. 2008"/>
    <hyperlink ref="B19" location="'T5'!A1" display="Precio medio de las viviendas nuevas en venta por trimestre y año según territorio histórico. (Miles €). 2008"/>
    <hyperlink ref="B21" location="'T5'!A1" display="Precio medio por m2 útil de las viviendas en venta por trimestre y año según tipo (€). 2008  "/>
    <hyperlink ref="B23" location="'T6'!A1" display="Precio medio por m2 útil de las viviendas nuevas en venta por trimestre y año según territorio histórico. (€). 2008 "/>
    <hyperlink ref="B25" location="'T7'!A1" display=" Viviendas en alquiler libre ofertadas y rentas medias (€)  por trimestre y año según territorios históricos. 2008  "/>
    <hyperlink ref="B27" location="'T8'!A1" display="Viviendas usadas en venta, precios medios por m2 útil (€) y precios medios (miles €) por trimestre y año según territorio histórico. 2008"/>
    <hyperlink ref="B13" location="'T1'!A1" display="Viviendas en oferta por trimestre y año según tipo. 2008"/>
    <hyperlink ref="B17" location="'T3'!A1" display="Precio medio (miles €) y renta media (€) de las viviendas en oferta por trimestre y año según tipo. 2008"/>
    <hyperlink ref="E36" r:id="rId1" display="vioptrans-estad@ej-gv.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3"/>
  <headerFooter alignWithMargins="0">
    <oddFooter>&amp;L&amp;F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45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7.421875" style="0" customWidth="1"/>
    <col min="3" max="3" width="8.421875" style="0" customWidth="1"/>
    <col min="4" max="4" width="7.140625" style="0" customWidth="1"/>
    <col min="5" max="5" width="10.28125" style="0" customWidth="1"/>
    <col min="6" max="6" width="8.57421875" style="0" customWidth="1"/>
    <col min="7" max="7" width="9.8515625" style="0" bestFit="1" customWidth="1"/>
    <col min="8" max="8" width="10.421875" style="0" customWidth="1"/>
  </cols>
  <sheetData>
    <row r="5" spans="2:8" ht="12.75">
      <c r="B5" s="49"/>
      <c r="C5" s="49"/>
      <c r="D5" s="49"/>
      <c r="E5" s="50"/>
      <c r="F5" s="49"/>
      <c r="G5" s="50"/>
      <c r="H5" s="48"/>
    </row>
    <row r="6" spans="2:8" ht="12.75">
      <c r="B6" s="49"/>
      <c r="C6" s="49"/>
      <c r="D6" s="49"/>
      <c r="E6" s="50"/>
      <c r="F6" s="49"/>
      <c r="G6" s="50"/>
      <c r="H6" s="48"/>
    </row>
    <row r="7" spans="2:7" ht="12.75">
      <c r="B7" s="49"/>
      <c r="C7" s="49"/>
      <c r="D7" s="49"/>
      <c r="E7" s="50"/>
      <c r="F7" s="49"/>
      <c r="G7" s="50"/>
    </row>
    <row r="8" spans="1:8" ht="15" customHeight="1">
      <c r="A8" s="109" t="s">
        <v>43</v>
      </c>
      <c r="B8" s="110"/>
      <c r="C8" s="110"/>
      <c r="D8" s="110"/>
      <c r="E8" s="110"/>
      <c r="F8" s="110"/>
      <c r="G8" s="110"/>
      <c r="H8" s="110"/>
    </row>
    <row r="10" spans="2:8" ht="12.75">
      <c r="B10" s="72"/>
      <c r="C10" s="71" t="s">
        <v>35</v>
      </c>
      <c r="D10" s="9"/>
      <c r="E10" s="9"/>
      <c r="F10" s="9"/>
      <c r="G10" s="10"/>
      <c r="H10" s="103" t="s">
        <v>34</v>
      </c>
    </row>
    <row r="11" spans="2:8" ht="12.75">
      <c r="B11" s="73" t="s">
        <v>4</v>
      </c>
      <c r="C11" s="106" t="s">
        <v>5</v>
      </c>
      <c r="D11" s="12" t="s">
        <v>36</v>
      </c>
      <c r="E11" s="12"/>
      <c r="F11" s="12"/>
      <c r="G11" s="103" t="s">
        <v>37</v>
      </c>
      <c r="H11" s="104"/>
    </row>
    <row r="12" spans="2:8" ht="12.75">
      <c r="B12" s="13"/>
      <c r="C12" s="107"/>
      <c r="D12" s="11" t="s">
        <v>4</v>
      </c>
      <c r="E12" s="11" t="s">
        <v>8</v>
      </c>
      <c r="F12" s="11" t="s">
        <v>9</v>
      </c>
      <c r="G12" s="108"/>
      <c r="H12" s="105"/>
    </row>
    <row r="13" spans="1:8" ht="10.5" customHeight="1">
      <c r="A13" s="65">
        <v>2010</v>
      </c>
      <c r="B13" s="16"/>
      <c r="C13" s="16"/>
      <c r="D13" s="16"/>
      <c r="E13" s="16"/>
      <c r="F13" s="16"/>
      <c r="G13" s="16"/>
      <c r="H13" s="16"/>
    </row>
    <row r="14" spans="1:8" s="48" customFormat="1" ht="10.5" customHeight="1">
      <c r="A14" s="3" t="s">
        <v>0</v>
      </c>
      <c r="B14" s="66">
        <f>C14+H14</f>
        <v>28495.25</v>
      </c>
      <c r="C14" s="66">
        <f>D14+G14</f>
        <v>25195</v>
      </c>
      <c r="D14" s="66">
        <f>SUM(E14:F14)</f>
        <v>9046.25</v>
      </c>
      <c r="E14" s="66">
        <v>4245.75</v>
      </c>
      <c r="F14" s="66">
        <v>4800.5</v>
      </c>
      <c r="G14" s="66">
        <v>16148.75</v>
      </c>
      <c r="H14" s="66">
        <v>3300.25</v>
      </c>
    </row>
    <row r="15" spans="1:8" s="48" customFormat="1" ht="10.5" customHeight="1">
      <c r="A15" s="3" t="s">
        <v>1</v>
      </c>
      <c r="B15" s="66">
        <f>C15+H15</f>
        <v>28225.5</v>
      </c>
      <c r="C15" s="66">
        <f>D15+G15</f>
        <v>25208</v>
      </c>
      <c r="D15" s="66">
        <f>SUM(E15:F15)</f>
        <v>8107</v>
      </c>
      <c r="E15" s="66">
        <v>3409.5</v>
      </c>
      <c r="F15" s="66">
        <v>4697.5</v>
      </c>
      <c r="G15" s="66">
        <v>17101</v>
      </c>
      <c r="H15" s="66">
        <v>3017.5</v>
      </c>
    </row>
    <row r="16" spans="1:8" s="48" customFormat="1" ht="10.5" customHeight="1">
      <c r="A16" s="3" t="s">
        <v>2</v>
      </c>
      <c r="B16" s="66">
        <f>C16+H16</f>
        <v>28920.75</v>
      </c>
      <c r="C16" s="66">
        <f>D16+G16</f>
        <v>26352.75</v>
      </c>
      <c r="D16" s="66">
        <f>SUM(E16:F16)</f>
        <v>8168.75</v>
      </c>
      <c r="E16" s="66">
        <v>3572.75</v>
      </c>
      <c r="F16" s="66">
        <v>4596</v>
      </c>
      <c r="G16" s="66">
        <v>18184</v>
      </c>
      <c r="H16" s="66">
        <v>2568</v>
      </c>
    </row>
    <row r="17" spans="1:8" ht="10.5" customHeight="1">
      <c r="A17" s="4">
        <v>2011</v>
      </c>
      <c r="B17" s="66"/>
      <c r="C17" s="66"/>
      <c r="D17" s="66"/>
      <c r="E17" s="66"/>
      <c r="F17" s="66"/>
      <c r="G17" s="66"/>
      <c r="H17" s="66"/>
    </row>
    <row r="18" spans="1:8" s="1" customFormat="1" ht="10.5" customHeight="1">
      <c r="A18" s="3" t="s">
        <v>3</v>
      </c>
      <c r="B18" s="66">
        <f>C18+H18</f>
        <v>32516.74999999999</v>
      </c>
      <c r="C18" s="66">
        <f>D18+G18</f>
        <v>29997.49999999999</v>
      </c>
      <c r="D18" s="66">
        <f>SUM(E18:F18)</f>
        <v>9166.5</v>
      </c>
      <c r="E18" s="66">
        <v>4477.25</v>
      </c>
      <c r="F18" s="66">
        <v>4689.25</v>
      </c>
      <c r="G18" s="66">
        <v>20831</v>
      </c>
      <c r="H18" s="66">
        <v>2519.25</v>
      </c>
    </row>
    <row r="19" spans="1:8" s="1" customFormat="1" ht="10.5" customHeight="1">
      <c r="A19" s="5" t="s">
        <v>0</v>
      </c>
      <c r="B19" s="59">
        <f>C19+H19</f>
        <v>36965.499999999985</v>
      </c>
      <c r="C19" s="59">
        <f>D19+G19</f>
        <v>34497.749999999985</v>
      </c>
      <c r="D19" s="59">
        <f>SUM(E19:F19)</f>
        <v>10485.250000000004</v>
      </c>
      <c r="E19" s="59">
        <v>5574.5</v>
      </c>
      <c r="F19" s="59">
        <v>4910.75</v>
      </c>
      <c r="G19" s="59">
        <v>24012.5</v>
      </c>
      <c r="H19" s="59">
        <v>2467.75</v>
      </c>
    </row>
    <row r="20" spans="1:8" ht="10.5" customHeight="1">
      <c r="A20" s="6"/>
      <c r="B20" s="66"/>
      <c r="C20" s="66"/>
      <c r="D20" s="66"/>
      <c r="E20" s="66"/>
      <c r="F20" s="66"/>
      <c r="G20" s="66"/>
      <c r="H20" s="66"/>
    </row>
    <row r="21" spans="1:8" ht="10.5" customHeight="1">
      <c r="A21" s="7">
        <v>1994</v>
      </c>
      <c r="B21" s="84">
        <v>12778</v>
      </c>
      <c r="C21" s="84">
        <v>11750</v>
      </c>
      <c r="D21" s="84">
        <v>4721</v>
      </c>
      <c r="E21" s="84">
        <v>1391</v>
      </c>
      <c r="F21" s="84">
        <v>3331</v>
      </c>
      <c r="G21" s="14">
        <v>7029</v>
      </c>
      <c r="H21" s="14">
        <v>1028</v>
      </c>
    </row>
    <row r="22" spans="1:8" ht="10.5" customHeight="1">
      <c r="A22" s="8">
        <v>1995</v>
      </c>
      <c r="B22" s="66">
        <v>12667</v>
      </c>
      <c r="C22" s="66">
        <v>11681</v>
      </c>
      <c r="D22" s="66">
        <v>4035</v>
      </c>
      <c r="E22" s="84">
        <v>1317</v>
      </c>
      <c r="F22" s="84">
        <v>2718</v>
      </c>
      <c r="G22" s="14">
        <v>7646</v>
      </c>
      <c r="H22" s="14">
        <v>986</v>
      </c>
    </row>
    <row r="23" spans="1:8" ht="10.5" customHeight="1">
      <c r="A23" s="8">
        <v>1996</v>
      </c>
      <c r="B23" s="66">
        <v>17475</v>
      </c>
      <c r="C23" s="66">
        <v>16323</v>
      </c>
      <c r="D23" s="66">
        <v>5252</v>
      </c>
      <c r="E23" s="84">
        <v>1816</v>
      </c>
      <c r="F23" s="84">
        <v>3436</v>
      </c>
      <c r="G23" s="14">
        <v>11071</v>
      </c>
      <c r="H23" s="14">
        <v>1152</v>
      </c>
    </row>
    <row r="24" spans="1:8" ht="10.5" customHeight="1">
      <c r="A24" s="8">
        <v>1997</v>
      </c>
      <c r="B24" s="84">
        <v>16200</v>
      </c>
      <c r="C24" s="84">
        <v>14643</v>
      </c>
      <c r="D24" s="84">
        <v>4071</v>
      </c>
      <c r="E24" s="84">
        <v>1039</v>
      </c>
      <c r="F24" s="84">
        <v>3032</v>
      </c>
      <c r="G24" s="14">
        <v>10572</v>
      </c>
      <c r="H24" s="14">
        <v>1557</v>
      </c>
    </row>
    <row r="25" spans="1:8" ht="10.5" customHeight="1">
      <c r="A25" s="8">
        <v>1998</v>
      </c>
      <c r="B25" s="84">
        <v>12298</v>
      </c>
      <c r="C25" s="84">
        <v>10883</v>
      </c>
      <c r="D25" s="84">
        <v>3741</v>
      </c>
      <c r="E25" s="84">
        <v>1493</v>
      </c>
      <c r="F25" s="84">
        <v>2248</v>
      </c>
      <c r="G25" s="14">
        <v>7142</v>
      </c>
      <c r="H25" s="14">
        <v>1415</v>
      </c>
    </row>
    <row r="26" spans="1:8" ht="10.5" customHeight="1">
      <c r="A26" s="8">
        <v>1999</v>
      </c>
      <c r="B26" s="84">
        <v>10258</v>
      </c>
      <c r="C26" s="84">
        <v>9148</v>
      </c>
      <c r="D26" s="84">
        <v>4560</v>
      </c>
      <c r="E26" s="84">
        <v>2197</v>
      </c>
      <c r="F26" s="84">
        <v>2363</v>
      </c>
      <c r="G26" s="14">
        <v>4589</v>
      </c>
      <c r="H26" s="14">
        <v>1110</v>
      </c>
    </row>
    <row r="27" spans="1:8" ht="10.5" customHeight="1">
      <c r="A27" s="8">
        <v>2000</v>
      </c>
      <c r="B27" s="84">
        <v>12463</v>
      </c>
      <c r="C27" s="84">
        <v>11448</v>
      </c>
      <c r="D27" s="84">
        <v>5613</v>
      </c>
      <c r="E27" s="84">
        <v>2477</v>
      </c>
      <c r="F27" s="84">
        <v>3136</v>
      </c>
      <c r="G27" s="14">
        <v>5836</v>
      </c>
      <c r="H27" s="14">
        <v>1015</v>
      </c>
    </row>
    <row r="28" spans="1:8" ht="10.5" customHeight="1">
      <c r="A28" s="8">
        <v>2001</v>
      </c>
      <c r="B28" s="66">
        <v>15139</v>
      </c>
      <c r="C28" s="84">
        <v>14310</v>
      </c>
      <c r="D28" s="84">
        <v>5778</v>
      </c>
      <c r="E28" s="84">
        <v>2959</v>
      </c>
      <c r="F28" s="84">
        <v>2819</v>
      </c>
      <c r="G28" s="14">
        <v>8532</v>
      </c>
      <c r="H28" s="14">
        <v>829</v>
      </c>
    </row>
    <row r="29" spans="1:8" ht="10.5" customHeight="1">
      <c r="A29" s="8">
        <v>2002</v>
      </c>
      <c r="B29" s="84">
        <v>14379</v>
      </c>
      <c r="C29" s="84">
        <v>13399</v>
      </c>
      <c r="D29" s="84">
        <v>5519</v>
      </c>
      <c r="E29" s="84">
        <v>2847</v>
      </c>
      <c r="F29" s="84">
        <v>2672</v>
      </c>
      <c r="G29" s="14">
        <v>7880</v>
      </c>
      <c r="H29" s="14">
        <v>980</v>
      </c>
    </row>
    <row r="30" spans="1:8" ht="10.5" customHeight="1">
      <c r="A30" s="8">
        <v>2003</v>
      </c>
      <c r="B30" s="84">
        <v>14504</v>
      </c>
      <c r="C30" s="84">
        <v>13502</v>
      </c>
      <c r="D30" s="84">
        <v>6729</v>
      </c>
      <c r="E30" s="84">
        <v>3541</v>
      </c>
      <c r="F30" s="84">
        <v>3188</v>
      </c>
      <c r="G30" s="14">
        <v>6773</v>
      </c>
      <c r="H30" s="14">
        <v>1002</v>
      </c>
    </row>
    <row r="31" spans="1:8" ht="10.5" customHeight="1">
      <c r="A31" s="8">
        <v>2004</v>
      </c>
      <c r="B31" s="84">
        <v>14953</v>
      </c>
      <c r="C31" s="84">
        <v>13941</v>
      </c>
      <c r="D31" s="84">
        <v>7831</v>
      </c>
      <c r="E31" s="84">
        <v>3932</v>
      </c>
      <c r="F31" s="84">
        <v>3900</v>
      </c>
      <c r="G31" s="14">
        <v>6110</v>
      </c>
      <c r="H31" s="14">
        <v>1012</v>
      </c>
    </row>
    <row r="32" spans="1:8" ht="10.5" customHeight="1">
      <c r="A32" s="8">
        <v>2005</v>
      </c>
      <c r="B32" s="84">
        <v>16138</v>
      </c>
      <c r="C32" s="84">
        <v>14602</v>
      </c>
      <c r="D32" s="84">
        <v>8078</v>
      </c>
      <c r="E32" s="84">
        <v>3919</v>
      </c>
      <c r="F32" s="84">
        <v>4159</v>
      </c>
      <c r="G32" s="14">
        <v>6524</v>
      </c>
      <c r="H32" s="14">
        <v>1536</v>
      </c>
    </row>
    <row r="33" spans="1:8" ht="10.5" customHeight="1">
      <c r="A33" s="8">
        <v>2006</v>
      </c>
      <c r="B33" s="84">
        <v>18045</v>
      </c>
      <c r="C33" s="84">
        <v>15913</v>
      </c>
      <c r="D33" s="84">
        <v>8977</v>
      </c>
      <c r="E33" s="84">
        <v>5065</v>
      </c>
      <c r="F33" s="84">
        <v>3912</v>
      </c>
      <c r="G33" s="14">
        <v>6936</v>
      </c>
      <c r="H33" s="14">
        <v>2132</v>
      </c>
    </row>
    <row r="34" spans="1:8" ht="10.5" customHeight="1">
      <c r="A34" s="8">
        <v>2007</v>
      </c>
      <c r="B34" s="14">
        <v>22048</v>
      </c>
      <c r="C34" s="14">
        <v>20051.25</v>
      </c>
      <c r="D34" s="14">
        <v>9421</v>
      </c>
      <c r="E34" s="14">
        <v>5092.5</v>
      </c>
      <c r="F34" s="14">
        <v>4328.5</v>
      </c>
      <c r="G34" s="14">
        <v>10630.25</v>
      </c>
      <c r="H34" s="14">
        <v>1997</v>
      </c>
    </row>
    <row r="35" spans="1:8" ht="10.5" customHeight="1">
      <c r="A35" s="8">
        <v>2008</v>
      </c>
      <c r="B35" s="14">
        <v>26765.75</v>
      </c>
      <c r="C35" s="14">
        <v>23767.25</v>
      </c>
      <c r="D35" s="14">
        <v>10372.75</v>
      </c>
      <c r="E35" s="14">
        <v>5424.25</v>
      </c>
      <c r="F35" s="14">
        <v>4948.5</v>
      </c>
      <c r="G35" s="14">
        <v>13394.5</v>
      </c>
      <c r="H35" s="14">
        <v>2998.5</v>
      </c>
    </row>
    <row r="36" spans="1:8" ht="10.5" customHeight="1">
      <c r="A36" s="8">
        <v>2009</v>
      </c>
      <c r="B36" s="14">
        <v>27560</v>
      </c>
      <c r="C36" s="14">
        <v>24179.75</v>
      </c>
      <c r="D36" s="14">
        <v>10127</v>
      </c>
      <c r="E36" s="14">
        <v>5010.25</v>
      </c>
      <c r="F36" s="14">
        <v>5116.75</v>
      </c>
      <c r="G36" s="14">
        <v>14052.75</v>
      </c>
      <c r="H36" s="14">
        <v>3380.25</v>
      </c>
    </row>
    <row r="37" spans="1:8" ht="10.5" customHeight="1">
      <c r="A37" s="25">
        <v>2010</v>
      </c>
      <c r="B37" s="59">
        <v>28920.75</v>
      </c>
      <c r="C37" s="59">
        <v>26352.75</v>
      </c>
      <c r="D37" s="59">
        <v>8168.75</v>
      </c>
      <c r="E37" s="59">
        <v>3572.75</v>
      </c>
      <c r="F37" s="59">
        <v>4596</v>
      </c>
      <c r="G37" s="59">
        <v>18184</v>
      </c>
      <c r="H37" s="59">
        <v>2568</v>
      </c>
    </row>
    <row r="38" spans="2:8" ht="12.75">
      <c r="B38" s="16"/>
      <c r="C38" s="16"/>
      <c r="D38" s="16"/>
      <c r="E38" s="16"/>
      <c r="F38" s="16"/>
      <c r="G38" s="16"/>
      <c r="H38" s="16"/>
    </row>
    <row r="39" spans="1:8" ht="12.75">
      <c r="A39" s="74" t="s">
        <v>40</v>
      </c>
      <c r="B39" s="16"/>
      <c r="C39" s="16"/>
      <c r="D39" s="16"/>
      <c r="E39" s="16"/>
      <c r="F39" s="16"/>
      <c r="G39" s="16"/>
      <c r="H39" s="16"/>
    </row>
    <row r="40" spans="2:8" ht="12.75">
      <c r="B40" s="16"/>
      <c r="C40" s="16"/>
      <c r="D40" s="16"/>
      <c r="E40" s="16"/>
      <c r="F40" s="16"/>
      <c r="G40" s="16"/>
      <c r="H40" s="16"/>
    </row>
    <row r="41" spans="2:8" ht="12.75">
      <c r="B41" s="16"/>
      <c r="C41" s="16"/>
      <c r="D41" s="16"/>
      <c r="E41" s="16"/>
      <c r="F41" s="16"/>
      <c r="G41" s="16"/>
      <c r="H41" s="16"/>
    </row>
    <row r="42" spans="2:8" ht="12.75">
      <c r="B42" s="16"/>
      <c r="C42" s="16"/>
      <c r="D42" s="16"/>
      <c r="E42" s="16"/>
      <c r="F42" s="16"/>
      <c r="G42" s="16"/>
      <c r="H42" s="16"/>
    </row>
    <row r="43" spans="2:8" ht="12.75">
      <c r="B43" s="16"/>
      <c r="C43" s="16"/>
      <c r="D43" s="16"/>
      <c r="E43" s="16"/>
      <c r="F43" s="16"/>
      <c r="G43" s="16"/>
      <c r="H43" s="16"/>
    </row>
    <row r="44" spans="2:8" ht="12.75">
      <c r="B44" s="16"/>
      <c r="C44" s="16"/>
      <c r="D44" s="16"/>
      <c r="E44" s="16"/>
      <c r="F44" s="16"/>
      <c r="G44" s="16"/>
      <c r="H44" s="16"/>
    </row>
    <row r="45" spans="2:8" ht="12.75">
      <c r="B45" s="16"/>
      <c r="C45" s="16"/>
      <c r="D45" s="16"/>
      <c r="E45" s="16"/>
      <c r="F45" s="16"/>
      <c r="G45" s="16"/>
      <c r="H45" s="16"/>
    </row>
  </sheetData>
  <mergeCells count="4">
    <mergeCell ref="H10:H12"/>
    <mergeCell ref="C11:C12"/>
    <mergeCell ref="G11:G12"/>
    <mergeCell ref="A8:H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Header>&amp;C&amp;A</oddHeader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9.140625" style="0" bestFit="1" customWidth="1"/>
    <col min="4" max="4" width="6.140625" style="0" customWidth="1"/>
    <col min="5" max="5" width="6.421875" style="0" customWidth="1"/>
    <col min="6" max="6" width="9.140625" style="0" bestFit="1" customWidth="1"/>
    <col min="7" max="7" width="5.7109375" style="0" customWidth="1"/>
    <col min="8" max="8" width="6.28125" style="0" customWidth="1"/>
    <col min="9" max="9" width="9.140625" style="0" bestFit="1" customWidth="1"/>
    <col min="10" max="10" width="5.8515625" style="0" customWidth="1"/>
    <col min="11" max="11" width="6.7109375" style="0" customWidth="1"/>
    <col min="12" max="12" width="9.140625" style="0" bestFit="1" customWidth="1"/>
    <col min="13" max="13" width="6.140625" style="0" customWidth="1"/>
    <col min="14" max="14" width="11.57421875" style="0" customWidth="1"/>
  </cols>
  <sheetData>
    <row r="1" spans="1:14" ht="18">
      <c r="A1" s="6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3" ht="12.75">
      <c r="N3" s="19"/>
    </row>
    <row r="4" ht="12.75">
      <c r="N4" s="67"/>
    </row>
    <row r="5" spans="4:14" ht="12.75">
      <c r="D5" s="47"/>
      <c r="I5" s="49"/>
      <c r="N5" s="68"/>
    </row>
    <row r="6" spans="4:14" ht="12.75">
      <c r="D6" s="49"/>
      <c r="I6" s="49"/>
      <c r="N6" s="19"/>
    </row>
    <row r="9" spans="1:13" ht="15" customHeight="1">
      <c r="A9" s="109" t="s">
        <v>44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4:6" ht="12.75">
      <c r="D10" s="20"/>
      <c r="E10" s="20"/>
      <c r="F10" s="19"/>
    </row>
    <row r="11" spans="2:13" ht="12.75">
      <c r="B11" s="9" t="s">
        <v>10</v>
      </c>
      <c r="C11" s="9"/>
      <c r="D11" s="9"/>
      <c r="E11" s="9" t="s">
        <v>13</v>
      </c>
      <c r="F11" s="9"/>
      <c r="G11" s="9"/>
      <c r="H11" s="9" t="s">
        <v>11</v>
      </c>
      <c r="I11" s="9"/>
      <c r="J11" s="9"/>
      <c r="K11" s="9" t="s">
        <v>12</v>
      </c>
      <c r="L11" s="9"/>
      <c r="M11" s="9"/>
    </row>
    <row r="12" spans="2:13" ht="12.75">
      <c r="B12" s="11" t="s">
        <v>4</v>
      </c>
      <c r="C12" s="11" t="s">
        <v>8</v>
      </c>
      <c r="D12" s="11" t="s">
        <v>9</v>
      </c>
      <c r="E12" s="11" t="s">
        <v>4</v>
      </c>
      <c r="F12" s="11" t="s">
        <v>8</v>
      </c>
      <c r="G12" s="11" t="s">
        <v>9</v>
      </c>
      <c r="H12" s="11" t="s">
        <v>4</v>
      </c>
      <c r="I12" s="11" t="s">
        <v>8</v>
      </c>
      <c r="J12" s="11" t="s">
        <v>9</v>
      </c>
      <c r="K12" s="11" t="s">
        <v>4</v>
      </c>
      <c r="L12" s="11" t="s">
        <v>8</v>
      </c>
      <c r="M12" s="11" t="s">
        <v>9</v>
      </c>
    </row>
    <row r="13" ht="9.75" customHeight="1">
      <c r="A13" s="65">
        <v>2010</v>
      </c>
    </row>
    <row r="14" spans="1:13" s="48" customFormat="1" ht="9.75" customHeight="1">
      <c r="A14" s="3" t="s">
        <v>0</v>
      </c>
      <c r="B14" s="23">
        <f>'T1'!D14</f>
        <v>9046.25</v>
      </c>
      <c r="C14" s="23">
        <f>'T1'!E14</f>
        <v>4245.75</v>
      </c>
      <c r="D14" s="23">
        <f>'T1'!F14</f>
        <v>4800.5</v>
      </c>
      <c r="E14" s="23">
        <f>SUM(F14:G14)</f>
        <v>2581.25</v>
      </c>
      <c r="F14" s="23">
        <v>1549.25</v>
      </c>
      <c r="G14" s="24">
        <v>1032</v>
      </c>
      <c r="H14" s="23">
        <f>SUM(I14:J14)</f>
        <v>3676.75</v>
      </c>
      <c r="I14" s="23">
        <v>1441.75</v>
      </c>
      <c r="J14" s="24">
        <v>2235</v>
      </c>
      <c r="K14" s="23">
        <f>SUM(L14:M14)</f>
        <v>2788.25</v>
      </c>
      <c r="L14" s="23">
        <v>1254.75</v>
      </c>
      <c r="M14" s="23">
        <v>1533.5</v>
      </c>
    </row>
    <row r="15" spans="1:13" s="48" customFormat="1" ht="9.75" customHeight="1">
      <c r="A15" s="3" t="s">
        <v>1</v>
      </c>
      <c r="B15" s="23">
        <f>'T1'!D15</f>
        <v>8107</v>
      </c>
      <c r="C15" s="23">
        <f>'T1'!E15</f>
        <v>3409.5</v>
      </c>
      <c r="D15" s="23">
        <f>'T1'!F15</f>
        <v>4697.5</v>
      </c>
      <c r="E15" s="23">
        <f>SUM(F15:G15)</f>
        <v>2109.25</v>
      </c>
      <c r="F15" s="23">
        <v>1118</v>
      </c>
      <c r="G15" s="24">
        <v>991.25</v>
      </c>
      <c r="H15" s="23">
        <f>SUM(I15:J15)</f>
        <v>3440.75</v>
      </c>
      <c r="I15" s="23">
        <v>1323</v>
      </c>
      <c r="J15" s="24">
        <v>2117.75</v>
      </c>
      <c r="K15" s="23">
        <f>SUM(L15:M15)</f>
        <v>2557</v>
      </c>
      <c r="L15" s="23">
        <v>968.5</v>
      </c>
      <c r="M15" s="23">
        <v>1588.5</v>
      </c>
    </row>
    <row r="16" spans="1:13" s="48" customFormat="1" ht="9.75" customHeight="1">
      <c r="A16" s="3" t="s">
        <v>2</v>
      </c>
      <c r="B16" s="23">
        <f>'T1'!D16</f>
        <v>8168.75</v>
      </c>
      <c r="C16" s="23">
        <f>'T1'!E16</f>
        <v>3572.75</v>
      </c>
      <c r="D16" s="23">
        <f>'T1'!F16</f>
        <v>4596</v>
      </c>
      <c r="E16" s="23">
        <f>SUM(F16:G16)</f>
        <v>2134.5</v>
      </c>
      <c r="F16" s="23">
        <v>1217</v>
      </c>
      <c r="G16" s="24">
        <v>917.5</v>
      </c>
      <c r="H16" s="23">
        <f>SUM(I16:J16)</f>
        <v>3486.5</v>
      </c>
      <c r="I16" s="23">
        <v>1444.75</v>
      </c>
      <c r="J16" s="24">
        <v>2041.75</v>
      </c>
      <c r="K16" s="23">
        <f>SUM(L16:M16)</f>
        <v>2547.75</v>
      </c>
      <c r="L16" s="23">
        <v>911</v>
      </c>
      <c r="M16" s="23">
        <v>1636.75</v>
      </c>
    </row>
    <row r="17" spans="1:14" ht="9.75" customHeight="1">
      <c r="A17" s="4">
        <v>2011</v>
      </c>
      <c r="B17" s="23"/>
      <c r="C17" s="23"/>
      <c r="D17" s="23"/>
      <c r="N17" s="48"/>
    </row>
    <row r="18" spans="1:14" s="1" customFormat="1" ht="9.75" customHeight="1">
      <c r="A18" s="3" t="s">
        <v>3</v>
      </c>
      <c r="B18" s="23">
        <f>'T1'!D18</f>
        <v>9166.5</v>
      </c>
      <c r="C18" s="23">
        <f>'T1'!E18</f>
        <v>4477.25</v>
      </c>
      <c r="D18" s="23">
        <f>'T1'!F18</f>
        <v>4689.25</v>
      </c>
      <c r="E18" s="23">
        <f>SUM(F18:G18)</f>
        <v>2332.75</v>
      </c>
      <c r="F18" s="23">
        <v>1451.5</v>
      </c>
      <c r="G18" s="24">
        <v>881.25</v>
      </c>
      <c r="H18" s="23">
        <f>SUM(I18:J18)</f>
        <v>3977.7499999999995</v>
      </c>
      <c r="I18" s="23">
        <v>1814.75</v>
      </c>
      <c r="J18" s="24">
        <v>2163</v>
      </c>
      <c r="K18" s="23">
        <f>SUM(L18:M18)</f>
        <v>2856</v>
      </c>
      <c r="L18" s="23">
        <v>1211</v>
      </c>
      <c r="M18" s="23">
        <v>1645</v>
      </c>
      <c r="N18" s="48"/>
    </row>
    <row r="19" spans="1:14" s="1" customFormat="1" ht="9.75" customHeight="1">
      <c r="A19" s="5" t="s">
        <v>0</v>
      </c>
      <c r="B19" s="60">
        <f>'T1'!D19</f>
        <v>10485.250000000004</v>
      </c>
      <c r="C19" s="60">
        <f>'T1'!E19</f>
        <v>5574.500000000002</v>
      </c>
      <c r="D19" s="60">
        <f>'T1'!F19</f>
        <v>4910.750000000001</v>
      </c>
      <c r="E19" s="60">
        <f>SUM(F19:G19)</f>
        <v>2661.75</v>
      </c>
      <c r="F19" s="60">
        <v>1807.25</v>
      </c>
      <c r="G19" s="101">
        <v>854.5</v>
      </c>
      <c r="H19" s="60">
        <f>SUM(I19:J19)</f>
        <v>4642.249999999999</v>
      </c>
      <c r="I19" s="60">
        <v>2243</v>
      </c>
      <c r="J19" s="101">
        <v>2399.25</v>
      </c>
      <c r="K19" s="60">
        <f>SUM(L19:M19)</f>
        <v>3181.2500000000005</v>
      </c>
      <c r="L19" s="60">
        <v>1524.25</v>
      </c>
      <c r="M19" s="60">
        <v>1657</v>
      </c>
      <c r="N19" s="48"/>
    </row>
    <row r="20" spans="1:13" ht="9.75" customHeight="1">
      <c r="A20" s="6"/>
      <c r="B20" s="23"/>
      <c r="C20" s="23"/>
      <c r="D20" s="23"/>
      <c r="E20" s="23"/>
      <c r="F20" s="23"/>
      <c r="G20" s="24"/>
      <c r="H20" s="23"/>
      <c r="I20" s="23"/>
      <c r="J20" s="24"/>
      <c r="K20" s="23"/>
      <c r="L20" s="23"/>
      <c r="M20" s="23"/>
    </row>
    <row r="21" spans="1:13" ht="9.75" customHeight="1">
      <c r="A21" s="7">
        <v>1994</v>
      </c>
      <c r="B21" s="14">
        <v>4721</v>
      </c>
      <c r="C21" s="14">
        <v>1391</v>
      </c>
      <c r="D21" s="14">
        <v>3331</v>
      </c>
      <c r="E21" s="21">
        <v>377</v>
      </c>
      <c r="F21" s="51">
        <v>131</v>
      </c>
      <c r="G21" s="21">
        <v>246</v>
      </c>
      <c r="H21" s="21">
        <v>2349</v>
      </c>
      <c r="I21" s="51">
        <v>657</v>
      </c>
      <c r="J21" s="21">
        <v>1692</v>
      </c>
      <c r="K21" s="21">
        <v>1994</v>
      </c>
      <c r="L21" s="51">
        <v>602</v>
      </c>
      <c r="M21" s="21">
        <v>1392</v>
      </c>
    </row>
    <row r="22" spans="1:13" ht="9.75" customHeight="1">
      <c r="A22" s="8">
        <v>1995</v>
      </c>
      <c r="B22" s="14">
        <v>4035</v>
      </c>
      <c r="C22" s="14">
        <v>1317</v>
      </c>
      <c r="D22" s="14">
        <v>2718</v>
      </c>
      <c r="E22" s="21">
        <v>304</v>
      </c>
      <c r="F22" s="51">
        <v>93</v>
      </c>
      <c r="G22" s="21">
        <v>211</v>
      </c>
      <c r="H22" s="21">
        <v>1929</v>
      </c>
      <c r="I22" s="51">
        <v>697</v>
      </c>
      <c r="J22" s="21">
        <v>1232</v>
      </c>
      <c r="K22" s="21">
        <v>1802</v>
      </c>
      <c r="L22" s="51">
        <v>527</v>
      </c>
      <c r="M22" s="21">
        <v>1275</v>
      </c>
    </row>
    <row r="23" spans="1:14" ht="9.75" customHeight="1">
      <c r="A23" s="8">
        <v>1996</v>
      </c>
      <c r="B23" s="14">
        <v>5252</v>
      </c>
      <c r="C23" s="14">
        <v>1816</v>
      </c>
      <c r="D23" s="14">
        <v>3436</v>
      </c>
      <c r="E23" s="21">
        <v>404</v>
      </c>
      <c r="F23" s="51">
        <v>139</v>
      </c>
      <c r="G23" s="21">
        <v>265</v>
      </c>
      <c r="H23" s="21">
        <v>2647</v>
      </c>
      <c r="I23" s="51">
        <v>1060</v>
      </c>
      <c r="J23" s="21">
        <v>1587</v>
      </c>
      <c r="K23" s="21">
        <v>2202</v>
      </c>
      <c r="L23" s="51">
        <v>618</v>
      </c>
      <c r="M23" s="21">
        <v>1584</v>
      </c>
      <c r="N23" s="16"/>
    </row>
    <row r="24" spans="1:13" ht="9.75" customHeight="1">
      <c r="A24" s="8">
        <v>1997</v>
      </c>
      <c r="B24" s="14">
        <v>4071</v>
      </c>
      <c r="C24" s="14">
        <v>1039</v>
      </c>
      <c r="D24" s="14">
        <v>3032</v>
      </c>
      <c r="E24" s="21">
        <v>274</v>
      </c>
      <c r="F24" s="51">
        <v>44</v>
      </c>
      <c r="G24" s="51">
        <v>230</v>
      </c>
      <c r="H24" s="21">
        <v>1887</v>
      </c>
      <c r="I24" s="51">
        <v>460</v>
      </c>
      <c r="J24" s="21">
        <v>1427</v>
      </c>
      <c r="K24" s="21">
        <v>1912</v>
      </c>
      <c r="L24" s="51">
        <v>536</v>
      </c>
      <c r="M24" s="21">
        <v>1376</v>
      </c>
    </row>
    <row r="25" spans="1:13" ht="9.75" customHeight="1">
      <c r="A25" s="8">
        <v>1998</v>
      </c>
      <c r="B25" s="14">
        <v>3741</v>
      </c>
      <c r="C25" s="14">
        <v>1493</v>
      </c>
      <c r="D25" s="14">
        <v>2248</v>
      </c>
      <c r="E25" s="21">
        <v>652</v>
      </c>
      <c r="F25" s="51">
        <v>440</v>
      </c>
      <c r="G25" s="51">
        <v>212</v>
      </c>
      <c r="H25" s="21">
        <v>1480</v>
      </c>
      <c r="I25" s="51">
        <v>507</v>
      </c>
      <c r="J25" s="51">
        <v>973</v>
      </c>
      <c r="K25" s="21">
        <v>1609</v>
      </c>
      <c r="L25" s="51">
        <v>546</v>
      </c>
      <c r="M25" s="21">
        <v>1063</v>
      </c>
    </row>
    <row r="26" spans="1:13" ht="9.75" customHeight="1">
      <c r="A26" s="8">
        <v>1999</v>
      </c>
      <c r="B26" s="14">
        <v>4560</v>
      </c>
      <c r="C26" s="14">
        <v>2197</v>
      </c>
      <c r="D26" s="14">
        <v>2363</v>
      </c>
      <c r="E26" s="21">
        <v>937</v>
      </c>
      <c r="F26" s="51">
        <v>603</v>
      </c>
      <c r="G26" s="51">
        <v>334</v>
      </c>
      <c r="H26" s="21">
        <v>2184</v>
      </c>
      <c r="I26" s="51">
        <v>951</v>
      </c>
      <c r="J26" s="21">
        <v>1233</v>
      </c>
      <c r="K26" s="21">
        <v>1439</v>
      </c>
      <c r="L26" s="51">
        <v>643</v>
      </c>
      <c r="M26" s="51">
        <v>796</v>
      </c>
    </row>
    <row r="27" spans="1:13" ht="9.75" customHeight="1">
      <c r="A27" s="8">
        <v>2000</v>
      </c>
      <c r="B27" s="14">
        <v>5613</v>
      </c>
      <c r="C27" s="14">
        <v>2477</v>
      </c>
      <c r="D27" s="14">
        <v>3136</v>
      </c>
      <c r="E27" s="21">
        <v>1094</v>
      </c>
      <c r="F27" s="51">
        <v>512</v>
      </c>
      <c r="G27" s="51">
        <v>582</v>
      </c>
      <c r="H27" s="21">
        <v>3042</v>
      </c>
      <c r="I27" s="21">
        <v>1549</v>
      </c>
      <c r="J27" s="21">
        <v>1493</v>
      </c>
      <c r="K27" s="21">
        <v>1478</v>
      </c>
      <c r="L27" s="51">
        <v>416</v>
      </c>
      <c r="M27" s="21">
        <v>1062</v>
      </c>
    </row>
    <row r="28" spans="1:13" ht="9.75" customHeight="1">
      <c r="A28" s="8">
        <v>2001</v>
      </c>
      <c r="B28" s="14">
        <v>5778</v>
      </c>
      <c r="C28" s="14">
        <v>2959</v>
      </c>
      <c r="D28" s="14">
        <v>2819</v>
      </c>
      <c r="E28" s="21">
        <v>832</v>
      </c>
      <c r="F28" s="51">
        <v>335</v>
      </c>
      <c r="G28" s="51">
        <v>497</v>
      </c>
      <c r="H28" s="21">
        <v>3187</v>
      </c>
      <c r="I28" s="21">
        <v>1945</v>
      </c>
      <c r="J28" s="21">
        <v>1242</v>
      </c>
      <c r="K28" s="21">
        <v>1761</v>
      </c>
      <c r="L28" s="51">
        <v>680</v>
      </c>
      <c r="M28" s="21">
        <v>1081</v>
      </c>
    </row>
    <row r="29" spans="1:13" ht="9.75" customHeight="1">
      <c r="A29" s="8">
        <v>2002</v>
      </c>
      <c r="B29" s="14">
        <v>5519</v>
      </c>
      <c r="C29" s="14">
        <v>2847</v>
      </c>
      <c r="D29" s="14">
        <v>2672</v>
      </c>
      <c r="E29" s="21">
        <v>988</v>
      </c>
      <c r="F29" s="51">
        <v>606</v>
      </c>
      <c r="G29" s="51">
        <v>382</v>
      </c>
      <c r="H29" s="21">
        <v>3252</v>
      </c>
      <c r="I29" s="21">
        <v>1948</v>
      </c>
      <c r="J29" s="21">
        <v>1304</v>
      </c>
      <c r="K29" s="21">
        <v>1279</v>
      </c>
      <c r="L29" s="51">
        <v>293</v>
      </c>
      <c r="M29" s="51">
        <v>986</v>
      </c>
    </row>
    <row r="30" spans="1:13" ht="9.75" customHeight="1">
      <c r="A30" s="8">
        <v>2003</v>
      </c>
      <c r="B30" s="14">
        <v>6729</v>
      </c>
      <c r="C30" s="14">
        <v>3541</v>
      </c>
      <c r="D30" s="14">
        <v>3188</v>
      </c>
      <c r="E30" s="21">
        <v>1350</v>
      </c>
      <c r="F30" s="51">
        <v>818</v>
      </c>
      <c r="G30" s="51">
        <v>532</v>
      </c>
      <c r="H30" s="21">
        <v>3741</v>
      </c>
      <c r="I30" s="21">
        <v>2180</v>
      </c>
      <c r="J30" s="21">
        <v>1561</v>
      </c>
      <c r="K30" s="21">
        <v>1638</v>
      </c>
      <c r="L30" s="51">
        <v>543</v>
      </c>
      <c r="M30" s="21">
        <v>1095</v>
      </c>
    </row>
    <row r="31" spans="1:13" ht="9.75" customHeight="1">
      <c r="A31" s="8">
        <v>2004</v>
      </c>
      <c r="B31" s="14">
        <v>7831</v>
      </c>
      <c r="C31" s="14">
        <v>3932</v>
      </c>
      <c r="D31" s="14">
        <v>3900</v>
      </c>
      <c r="E31" s="21">
        <v>2103</v>
      </c>
      <c r="F31" s="21">
        <v>1480</v>
      </c>
      <c r="G31" s="51">
        <v>623</v>
      </c>
      <c r="H31" s="21">
        <v>3884</v>
      </c>
      <c r="I31" s="21">
        <v>1806</v>
      </c>
      <c r="J31" s="21">
        <v>2078</v>
      </c>
      <c r="K31" s="21">
        <v>1844</v>
      </c>
      <c r="L31" s="51">
        <v>645</v>
      </c>
      <c r="M31" s="21">
        <v>1199</v>
      </c>
    </row>
    <row r="32" spans="1:13" ht="9.75" customHeight="1">
      <c r="A32" s="8">
        <v>2005</v>
      </c>
      <c r="B32" s="14">
        <v>8078</v>
      </c>
      <c r="C32" s="14">
        <v>3919</v>
      </c>
      <c r="D32" s="14">
        <v>4159</v>
      </c>
      <c r="E32" s="21">
        <v>2342</v>
      </c>
      <c r="F32" s="21">
        <v>1569</v>
      </c>
      <c r="G32" s="51">
        <v>773</v>
      </c>
      <c r="H32" s="21">
        <v>3889</v>
      </c>
      <c r="I32" s="21">
        <v>1815</v>
      </c>
      <c r="J32" s="21">
        <v>2074</v>
      </c>
      <c r="K32" s="21">
        <v>1847</v>
      </c>
      <c r="L32" s="51">
        <v>536</v>
      </c>
      <c r="M32" s="21">
        <v>1311</v>
      </c>
    </row>
    <row r="33" spans="1:13" ht="9.75" customHeight="1">
      <c r="A33" s="8">
        <v>2006</v>
      </c>
      <c r="B33" s="14">
        <v>8977</v>
      </c>
      <c r="C33" s="14">
        <v>5065</v>
      </c>
      <c r="D33" s="14">
        <v>3912</v>
      </c>
      <c r="E33" s="21">
        <v>3498</v>
      </c>
      <c r="F33" s="21">
        <v>2561</v>
      </c>
      <c r="G33" s="51">
        <v>937</v>
      </c>
      <c r="H33" s="21">
        <v>3533</v>
      </c>
      <c r="I33" s="21">
        <v>1933</v>
      </c>
      <c r="J33" s="21">
        <v>1600</v>
      </c>
      <c r="K33" s="21">
        <v>1946</v>
      </c>
      <c r="L33" s="51">
        <v>571</v>
      </c>
      <c r="M33" s="21">
        <v>1375</v>
      </c>
    </row>
    <row r="34" spans="1:13" ht="9.75" customHeight="1">
      <c r="A34" s="8">
        <v>2007</v>
      </c>
      <c r="B34" s="14">
        <v>9421</v>
      </c>
      <c r="C34" s="14">
        <v>5092.5</v>
      </c>
      <c r="D34" s="14">
        <v>4328.5</v>
      </c>
      <c r="E34" s="21">
        <v>3519</v>
      </c>
      <c r="F34" s="21">
        <v>2668.25</v>
      </c>
      <c r="G34" s="63">
        <v>850.75</v>
      </c>
      <c r="H34" s="21">
        <v>3668.25</v>
      </c>
      <c r="I34" s="21">
        <v>1491.25</v>
      </c>
      <c r="J34" s="21">
        <v>2177</v>
      </c>
      <c r="K34" s="21">
        <v>2233.75</v>
      </c>
      <c r="L34" s="51">
        <v>933</v>
      </c>
      <c r="M34" s="21">
        <v>1300.75</v>
      </c>
    </row>
    <row r="35" spans="1:13" ht="9.75" customHeight="1">
      <c r="A35" s="8">
        <v>2008</v>
      </c>
      <c r="B35" s="14">
        <v>10372.75</v>
      </c>
      <c r="C35" s="14">
        <v>5424.25</v>
      </c>
      <c r="D35" s="14">
        <v>4948.5</v>
      </c>
      <c r="E35" s="21">
        <v>4125.25</v>
      </c>
      <c r="F35" s="21">
        <v>3130.25</v>
      </c>
      <c r="G35" s="63">
        <v>995</v>
      </c>
      <c r="H35" s="21">
        <v>3549.25</v>
      </c>
      <c r="I35" s="21">
        <v>1141.25</v>
      </c>
      <c r="J35" s="21">
        <v>2408</v>
      </c>
      <c r="K35" s="21">
        <v>2698.25</v>
      </c>
      <c r="L35" s="21">
        <v>1152.75</v>
      </c>
      <c r="M35" s="21">
        <v>1545.5</v>
      </c>
    </row>
    <row r="36" spans="1:13" ht="9.75" customHeight="1">
      <c r="A36" s="8">
        <v>2009</v>
      </c>
      <c r="B36" s="14">
        <v>10127</v>
      </c>
      <c r="C36" s="14">
        <v>5010.25</v>
      </c>
      <c r="D36" s="14">
        <v>5116.75</v>
      </c>
      <c r="E36" s="21">
        <v>3386.75</v>
      </c>
      <c r="F36" s="21">
        <v>2238.75</v>
      </c>
      <c r="G36" s="63">
        <v>1148</v>
      </c>
      <c r="H36" s="21">
        <v>3682.5</v>
      </c>
      <c r="I36" s="21">
        <v>1342</v>
      </c>
      <c r="J36" s="21">
        <v>2340.5</v>
      </c>
      <c r="K36" s="21">
        <v>3057.75</v>
      </c>
      <c r="L36" s="21">
        <v>1429.5</v>
      </c>
      <c r="M36" s="21">
        <v>1628.25</v>
      </c>
    </row>
    <row r="37" spans="1:13" ht="9.75" customHeight="1">
      <c r="A37" s="25">
        <v>2010</v>
      </c>
      <c r="B37" s="60">
        <v>8168.75</v>
      </c>
      <c r="C37" s="60">
        <v>3572.75</v>
      </c>
      <c r="D37" s="60">
        <v>4596</v>
      </c>
      <c r="E37" s="60">
        <v>2134.5</v>
      </c>
      <c r="F37" s="60">
        <v>1217</v>
      </c>
      <c r="G37" s="60">
        <v>917.5</v>
      </c>
      <c r="H37" s="60">
        <v>3486.5</v>
      </c>
      <c r="I37" s="60">
        <v>1444.75</v>
      </c>
      <c r="J37" s="60">
        <v>2041.75</v>
      </c>
      <c r="K37" s="60">
        <v>2547.75</v>
      </c>
      <c r="L37" s="60">
        <v>911</v>
      </c>
      <c r="M37" s="60">
        <v>1636.75</v>
      </c>
    </row>
    <row r="39" ht="12.75">
      <c r="A39" s="74" t="s">
        <v>40</v>
      </c>
    </row>
  </sheetData>
  <mergeCells count="1">
    <mergeCell ref="A9:M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Header>&amp;C&amp;A</oddHeader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50"/>
  <sheetViews>
    <sheetView workbookViewId="0" topLeftCell="A1">
      <selection activeCell="A1" sqref="A1"/>
    </sheetView>
  </sheetViews>
  <sheetFormatPr defaultColWidth="11.421875" defaultRowHeight="12.75"/>
  <cols>
    <col min="1" max="1" width="8.28125" style="0" customWidth="1"/>
    <col min="2" max="2" width="9.28125" style="0" customWidth="1"/>
    <col min="3" max="3" width="11.57421875" style="0" customWidth="1"/>
    <col min="4" max="4" width="11.00390625" style="0" customWidth="1"/>
    <col min="5" max="5" width="10.57421875" style="0" customWidth="1"/>
    <col min="6" max="6" width="11.140625" style="0" customWidth="1"/>
  </cols>
  <sheetData>
    <row r="5" spans="2:6" ht="12.75">
      <c r="B5" s="47"/>
      <c r="E5" s="49"/>
      <c r="F5" s="49"/>
    </row>
    <row r="6" spans="2:6" ht="12.75">
      <c r="B6" s="49"/>
      <c r="E6" s="49"/>
      <c r="F6" s="49"/>
    </row>
    <row r="9" spans="1:6" ht="30" customHeight="1">
      <c r="A9" s="109" t="s">
        <v>45</v>
      </c>
      <c r="B9" s="110"/>
      <c r="C9" s="110"/>
      <c r="D9" s="110"/>
      <c r="E9" s="110"/>
      <c r="F9" s="110"/>
    </row>
    <row r="11" spans="2:8" ht="12.75">
      <c r="B11" s="111" t="s">
        <v>15</v>
      </c>
      <c r="C11" s="9" t="s">
        <v>6</v>
      </c>
      <c r="D11" s="9"/>
      <c r="E11" s="111" t="s">
        <v>7</v>
      </c>
      <c r="F11" s="111" t="s">
        <v>14</v>
      </c>
      <c r="H11" s="18"/>
    </row>
    <row r="12" spans="2:6" ht="12.75">
      <c r="B12" s="112"/>
      <c r="C12" s="11" t="s">
        <v>8</v>
      </c>
      <c r="D12" s="11" t="s">
        <v>9</v>
      </c>
      <c r="E12" s="112"/>
      <c r="F12" s="112"/>
    </row>
    <row r="13" spans="1:6" ht="10.5" customHeight="1">
      <c r="A13" s="65">
        <v>2010</v>
      </c>
      <c r="B13" s="52"/>
      <c r="C13" s="52"/>
      <c r="D13" s="52"/>
      <c r="E13" s="52"/>
      <c r="F13" s="52"/>
    </row>
    <row r="14" spans="1:6" s="48" customFormat="1" ht="10.5" customHeight="1">
      <c r="A14" s="3" t="s">
        <v>0</v>
      </c>
      <c r="B14" s="30">
        <f>('T3'!D14*'T1'!F14+'T3'!E14*'T1'!G14)/SUM('T1'!F14:G14)</f>
        <v>319.83143279041485</v>
      </c>
      <c r="C14" s="30">
        <v>112.65600003368837</v>
      </c>
      <c r="D14" s="30">
        <v>322.95761351750525</v>
      </c>
      <c r="E14" s="30">
        <v>318.90212057860913</v>
      </c>
      <c r="F14" s="30">
        <v>892.3233708959252</v>
      </c>
    </row>
    <row r="15" spans="1:6" s="48" customFormat="1" ht="10.5" customHeight="1">
      <c r="A15" s="3" t="s">
        <v>1</v>
      </c>
      <c r="B15" s="30">
        <f>('T3'!D15*'T1'!F15+'T3'!E15*'T1'!G15)/SUM('T1'!F15:G15)</f>
        <v>324.33079956710543</v>
      </c>
      <c r="C15" s="30">
        <v>110.79882506277968</v>
      </c>
      <c r="D15" s="30">
        <v>321.6942926806306</v>
      </c>
      <c r="E15" s="30">
        <v>325.0550257000342</v>
      </c>
      <c r="F15" s="30">
        <v>911.961730203343</v>
      </c>
    </row>
    <row r="16" spans="1:6" s="48" customFormat="1" ht="10.5" customHeight="1">
      <c r="A16" s="3" t="s">
        <v>2</v>
      </c>
      <c r="B16" s="30">
        <f>('T3'!D16*'T1'!F16+'T3'!E16*'T1'!G16)/SUM('T1'!F16:G16)</f>
        <v>327.852207477077</v>
      </c>
      <c r="C16" s="30">
        <v>110.15684544851062</v>
      </c>
      <c r="D16" s="30">
        <v>318.06682177729124</v>
      </c>
      <c r="E16" s="30">
        <v>330.32546048390805</v>
      </c>
      <c r="F16" s="30">
        <v>921.5174165034605</v>
      </c>
    </row>
    <row r="17" spans="1:2" ht="10.5" customHeight="1">
      <c r="A17" s="4">
        <v>2011</v>
      </c>
      <c r="B17" s="30"/>
    </row>
    <row r="18" spans="1:6" s="48" customFormat="1" ht="10.5" customHeight="1">
      <c r="A18" s="3" t="s">
        <v>3</v>
      </c>
      <c r="B18" s="30">
        <f>('T3'!D18*'T1'!F18+'T3'!E18*'T1'!G18)/SUM('T1'!F18:G18)</f>
        <v>332.1610598529097</v>
      </c>
      <c r="C18" s="30">
        <v>109.85125347128258</v>
      </c>
      <c r="D18" s="30">
        <v>314.82734292104595</v>
      </c>
      <c r="E18" s="30">
        <v>336.0630392164901</v>
      </c>
      <c r="F18" s="30">
        <v>917.494566878124</v>
      </c>
    </row>
    <row r="19" spans="1:6" s="48" customFormat="1" ht="10.5" customHeight="1">
      <c r="A19" s="5" t="s">
        <v>0</v>
      </c>
      <c r="B19" s="32">
        <f>('T3'!D19*'T1'!F19+'T3'!E19*'T1'!G19)/SUM('T1'!F19:G19)</f>
        <v>332.1999903022334</v>
      </c>
      <c r="C19" s="32">
        <v>109.1938951263948</v>
      </c>
      <c r="D19" s="32">
        <v>314.0530303750386</v>
      </c>
      <c r="E19" s="32">
        <v>335.91119002997823</v>
      </c>
      <c r="F19" s="32">
        <v>911.1434007180051</v>
      </c>
    </row>
    <row r="20" spans="1:6" ht="10.5" customHeight="1">
      <c r="A20" s="99"/>
      <c r="B20" s="30"/>
      <c r="C20" s="30"/>
      <c r="D20" s="30"/>
      <c r="E20" s="30"/>
      <c r="F20" s="30"/>
    </row>
    <row r="21" spans="1:8" ht="10.5" customHeight="1">
      <c r="A21" s="7">
        <v>1994</v>
      </c>
      <c r="B21" s="31">
        <v>116</v>
      </c>
      <c r="C21" s="31">
        <v>50</v>
      </c>
      <c r="D21" s="31">
        <v>120</v>
      </c>
      <c r="E21" s="31">
        <v>111</v>
      </c>
      <c r="F21" s="83">
        <v>584.5</v>
      </c>
      <c r="H21" s="82"/>
    </row>
    <row r="22" spans="1:8" ht="10.5" customHeight="1">
      <c r="A22" s="8">
        <v>1995</v>
      </c>
      <c r="B22" s="31">
        <v>129</v>
      </c>
      <c r="C22" s="31">
        <v>49</v>
      </c>
      <c r="D22" s="31">
        <v>136</v>
      </c>
      <c r="E22" s="31">
        <v>126</v>
      </c>
      <c r="F22" s="30">
        <v>534.9</v>
      </c>
      <c r="H22" s="82"/>
    </row>
    <row r="23" spans="1:8" ht="10.5" customHeight="1">
      <c r="A23" s="8">
        <v>1996</v>
      </c>
      <c r="B23" s="31">
        <v>126</v>
      </c>
      <c r="C23" s="31">
        <v>51</v>
      </c>
      <c r="D23" s="31">
        <v>135</v>
      </c>
      <c r="E23" s="31">
        <v>124</v>
      </c>
      <c r="F23" s="83">
        <v>530.5</v>
      </c>
      <c r="H23" s="82"/>
    </row>
    <row r="24" spans="1:8" ht="10.5" customHeight="1">
      <c r="A24" s="8">
        <v>1997</v>
      </c>
      <c r="B24" s="31">
        <v>127</v>
      </c>
      <c r="C24" s="31">
        <v>52</v>
      </c>
      <c r="D24" s="31">
        <v>126</v>
      </c>
      <c r="E24" s="31">
        <v>127</v>
      </c>
      <c r="F24" s="83">
        <v>530.5</v>
      </c>
      <c r="H24" s="82"/>
    </row>
    <row r="25" spans="1:8" ht="10.5" customHeight="1">
      <c r="A25" s="8">
        <v>1998</v>
      </c>
      <c r="B25" s="31">
        <v>133</v>
      </c>
      <c r="C25" s="31">
        <v>46</v>
      </c>
      <c r="D25" s="31">
        <v>125</v>
      </c>
      <c r="E25" s="31">
        <v>136</v>
      </c>
      <c r="F25" s="30">
        <v>528.89</v>
      </c>
      <c r="H25" s="82"/>
    </row>
    <row r="26" spans="1:8" ht="10.5" customHeight="1">
      <c r="A26" s="8">
        <v>1999</v>
      </c>
      <c r="B26" s="31">
        <v>157</v>
      </c>
      <c r="C26" s="31">
        <v>54</v>
      </c>
      <c r="D26" s="31">
        <v>142</v>
      </c>
      <c r="E26" s="31">
        <v>164</v>
      </c>
      <c r="F26" s="30">
        <v>562</v>
      </c>
      <c r="H26" s="82"/>
    </row>
    <row r="27" spans="1:8" ht="10.5" customHeight="1">
      <c r="A27" s="8">
        <v>2000</v>
      </c>
      <c r="B27" s="31">
        <v>186</v>
      </c>
      <c r="C27" s="31">
        <v>56</v>
      </c>
      <c r="D27" s="31">
        <v>162</v>
      </c>
      <c r="E27" s="31">
        <v>200</v>
      </c>
      <c r="F27" s="30">
        <v>593.5</v>
      </c>
      <c r="H27" s="82"/>
    </row>
    <row r="28" spans="1:8" ht="10.5" customHeight="1">
      <c r="A28" s="8">
        <v>2001</v>
      </c>
      <c r="B28" s="31">
        <v>201</v>
      </c>
      <c r="C28" s="31">
        <v>61</v>
      </c>
      <c r="D28" s="31">
        <v>195</v>
      </c>
      <c r="E28" s="31">
        <v>203</v>
      </c>
      <c r="F28" s="30">
        <v>634</v>
      </c>
      <c r="H28" s="82"/>
    </row>
    <row r="29" spans="1:8" ht="10.5" customHeight="1">
      <c r="A29" s="8">
        <v>2002</v>
      </c>
      <c r="B29" s="31">
        <v>215</v>
      </c>
      <c r="C29" s="31">
        <v>67</v>
      </c>
      <c r="D29" s="31">
        <v>204</v>
      </c>
      <c r="E29" s="31">
        <v>219</v>
      </c>
      <c r="F29" s="30">
        <v>689.7</v>
      </c>
      <c r="H29" s="82"/>
    </row>
    <row r="30" spans="1:8" ht="10.5" customHeight="1">
      <c r="A30" s="8">
        <v>2003</v>
      </c>
      <c r="B30" s="31">
        <v>226</v>
      </c>
      <c r="C30" s="31">
        <v>73</v>
      </c>
      <c r="D30" s="31">
        <v>218</v>
      </c>
      <c r="E30" s="31">
        <v>244</v>
      </c>
      <c r="F30" s="31">
        <v>693.1</v>
      </c>
      <c r="H30" s="82"/>
    </row>
    <row r="31" spans="1:8" ht="10.5" customHeight="1">
      <c r="A31" s="8">
        <v>2004</v>
      </c>
      <c r="B31" s="30">
        <v>260</v>
      </c>
      <c r="C31" s="31">
        <v>83</v>
      </c>
      <c r="D31" s="30">
        <v>254</v>
      </c>
      <c r="E31" s="30">
        <v>264</v>
      </c>
      <c r="F31" s="31">
        <v>724.4</v>
      </c>
      <c r="H31" s="82"/>
    </row>
    <row r="32" spans="1:8" ht="10.5" customHeight="1">
      <c r="A32" s="8">
        <v>2005</v>
      </c>
      <c r="B32" s="30">
        <v>293</v>
      </c>
      <c r="C32" s="30">
        <v>95</v>
      </c>
      <c r="D32" s="30">
        <v>286</v>
      </c>
      <c r="E32" s="30">
        <v>297</v>
      </c>
      <c r="F32" s="30">
        <v>807.4</v>
      </c>
      <c r="G32" s="33"/>
      <c r="H32" s="82"/>
    </row>
    <row r="33" spans="1:8" ht="10.5" customHeight="1">
      <c r="A33" s="8">
        <v>2006</v>
      </c>
      <c r="B33" s="30">
        <v>317.4</v>
      </c>
      <c r="C33" s="30">
        <v>100.5</v>
      </c>
      <c r="D33" s="30">
        <v>311.9</v>
      </c>
      <c r="E33" s="30">
        <v>320.5</v>
      </c>
      <c r="F33" s="30">
        <v>819.6</v>
      </c>
      <c r="G33" s="33"/>
      <c r="H33" s="82"/>
    </row>
    <row r="34" spans="1:8" ht="10.5" customHeight="1">
      <c r="A34" s="8">
        <v>2007</v>
      </c>
      <c r="B34" s="30">
        <v>345.83719817955057</v>
      </c>
      <c r="C34" s="30">
        <v>104.225</v>
      </c>
      <c r="D34" s="30">
        <v>349.3</v>
      </c>
      <c r="E34" s="30">
        <v>350.6954494570838</v>
      </c>
      <c r="F34" s="30">
        <v>890.15</v>
      </c>
      <c r="G34" s="33"/>
      <c r="H34" s="82"/>
    </row>
    <row r="35" spans="1:8" ht="10.5" customHeight="1">
      <c r="A35" s="8">
        <v>2008</v>
      </c>
      <c r="B35" s="30">
        <v>338.9435745518083</v>
      </c>
      <c r="C35" s="30">
        <v>108.09325351845817</v>
      </c>
      <c r="D35" s="30">
        <v>337.1720641841497</v>
      </c>
      <c r="E35" s="30">
        <v>339.5397403837487</v>
      </c>
      <c r="F35" s="30">
        <v>968.939438168336</v>
      </c>
      <c r="G35" s="33"/>
      <c r="H35" s="82"/>
    </row>
    <row r="36" spans="1:8" ht="10.5" customHeight="1">
      <c r="A36" s="8">
        <v>2009</v>
      </c>
      <c r="B36" s="30">
        <v>315.1939959563592</v>
      </c>
      <c r="C36" s="30">
        <v>115.25348564524535</v>
      </c>
      <c r="D36" s="30">
        <v>329.2719208394174</v>
      </c>
      <c r="E36" s="30">
        <v>310.06807952396065</v>
      </c>
      <c r="F36" s="30">
        <v>875.2988047055167</v>
      </c>
      <c r="G36" s="33"/>
      <c r="H36" s="82"/>
    </row>
    <row r="37" spans="1:8" ht="10.5" customHeight="1">
      <c r="A37" s="25">
        <v>2010</v>
      </c>
      <c r="B37" s="32">
        <v>327.852207477077</v>
      </c>
      <c r="C37" s="32">
        <v>110.15684544851062</v>
      </c>
      <c r="D37" s="32">
        <v>318.06682177729124</v>
      </c>
      <c r="E37" s="32">
        <v>330.32546048390805</v>
      </c>
      <c r="F37" s="32">
        <v>921.5174165034605</v>
      </c>
      <c r="G37" s="33"/>
      <c r="H37" s="82"/>
    </row>
    <row r="38" spans="1:6" ht="9" customHeight="1">
      <c r="A38" s="28"/>
      <c r="B38" s="17"/>
      <c r="C38" s="17"/>
      <c r="D38" s="17"/>
      <c r="E38" s="17"/>
      <c r="F38" s="17"/>
    </row>
    <row r="39" spans="1:6" ht="12.75">
      <c r="A39" s="29" t="s">
        <v>33</v>
      </c>
      <c r="B39" s="16"/>
      <c r="C39" s="16"/>
      <c r="D39" s="16"/>
      <c r="E39" s="16"/>
      <c r="F39" s="16"/>
    </row>
    <row r="40" spans="1:6" ht="8.25" customHeight="1">
      <c r="A40" s="29"/>
      <c r="B40" s="16"/>
      <c r="C40" s="16"/>
      <c r="D40" s="16"/>
      <c r="E40" s="16"/>
      <c r="F40" s="16"/>
    </row>
    <row r="41" spans="1:6" ht="12.75">
      <c r="A41" s="74" t="s">
        <v>40</v>
      </c>
      <c r="B41" s="16"/>
      <c r="C41" s="16"/>
      <c r="D41" s="16"/>
      <c r="E41" s="16"/>
      <c r="F41" s="16"/>
    </row>
    <row r="42" spans="3:6" ht="12.75">
      <c r="C42" s="23"/>
      <c r="D42" s="23"/>
      <c r="E42" s="16"/>
      <c r="F42" s="16"/>
    </row>
    <row r="43" spans="5:6" ht="12.75">
      <c r="E43" s="16"/>
      <c r="F43" s="16"/>
    </row>
    <row r="44" spans="3:6" ht="12.75">
      <c r="C44" s="60"/>
      <c r="D44" s="60"/>
      <c r="E44" s="16"/>
      <c r="F44" s="16"/>
    </row>
    <row r="45" spans="2:6" ht="12.75">
      <c r="B45" s="16"/>
      <c r="C45" s="16"/>
      <c r="D45" s="16"/>
      <c r="E45" s="16"/>
      <c r="F45" s="16"/>
    </row>
    <row r="46" spans="2:6" ht="12.75">
      <c r="B46" s="16"/>
      <c r="C46" s="16"/>
      <c r="D46" s="16"/>
      <c r="E46" s="16"/>
      <c r="F46" s="16"/>
    </row>
    <row r="47" spans="2:6" ht="12.75">
      <c r="B47" s="16"/>
      <c r="C47" s="16"/>
      <c r="D47" s="16"/>
      <c r="E47" s="16"/>
      <c r="F47" s="16"/>
    </row>
    <row r="48" spans="2:6" ht="12.75">
      <c r="B48" s="16"/>
      <c r="C48" s="16"/>
      <c r="D48" s="16"/>
      <c r="E48" s="16"/>
      <c r="F48" s="16"/>
    </row>
    <row r="49" spans="2:6" ht="12.75">
      <c r="B49" s="16"/>
      <c r="C49" s="16"/>
      <c r="D49" s="16"/>
      <c r="E49" s="16"/>
      <c r="F49" s="16"/>
    </row>
    <row r="50" spans="2:6" ht="12.75">
      <c r="B50" s="16"/>
      <c r="C50" s="16"/>
      <c r="D50" s="16"/>
      <c r="E50" s="16"/>
      <c r="F50" s="16"/>
    </row>
  </sheetData>
  <mergeCells count="4">
    <mergeCell ref="B11:B12"/>
    <mergeCell ref="E11:E12"/>
    <mergeCell ref="F11:F12"/>
    <mergeCell ref="A9:F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Header>&amp;C&amp;A</oddHeader>
    <oddFooter>&amp;L&amp;F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39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9.140625" style="0" bestFit="1" customWidth="1"/>
    <col min="3" max="3" width="6.8515625" style="0" customWidth="1"/>
    <col min="4" max="4" width="9.140625" style="0" bestFit="1" customWidth="1"/>
    <col min="5" max="5" width="7.00390625" style="0" customWidth="1"/>
    <col min="6" max="6" width="9.140625" style="0" bestFit="1" customWidth="1"/>
    <col min="7" max="7" width="6.57421875" style="0" customWidth="1"/>
    <col min="8" max="8" width="9.140625" style="0" bestFit="1" customWidth="1"/>
    <col min="9" max="9" width="6.421875" style="0" customWidth="1"/>
  </cols>
  <sheetData>
    <row r="5" ht="13.5" customHeight="1"/>
    <row r="6" spans="2:6" ht="12.75">
      <c r="B6" s="47"/>
      <c r="F6" s="49"/>
    </row>
    <row r="7" spans="2:6" ht="12.75">
      <c r="B7" s="49"/>
      <c r="F7" s="49"/>
    </row>
    <row r="8" spans="2:5" ht="12.75">
      <c r="B8" s="47"/>
      <c r="E8" s="49"/>
    </row>
    <row r="9" spans="1:9" ht="30" customHeight="1">
      <c r="A9" s="109" t="s">
        <v>46</v>
      </c>
      <c r="B9" s="110"/>
      <c r="C9" s="110"/>
      <c r="D9" s="110"/>
      <c r="E9" s="110"/>
      <c r="F9" s="110"/>
      <c r="G9" s="110"/>
      <c r="H9" s="110"/>
      <c r="I9" s="110"/>
    </row>
    <row r="10" spans="3:4" ht="12.75">
      <c r="C10" s="20"/>
      <c r="D10" s="19"/>
    </row>
    <row r="11" spans="2:9" ht="12.75">
      <c r="B11" s="113" t="s">
        <v>10</v>
      </c>
      <c r="C11" s="114"/>
      <c r="D11" s="113" t="s">
        <v>13</v>
      </c>
      <c r="E11" s="114"/>
      <c r="F11" s="113" t="s">
        <v>11</v>
      </c>
      <c r="G11" s="114"/>
      <c r="H11" s="113" t="s">
        <v>12</v>
      </c>
      <c r="I11" s="114"/>
    </row>
    <row r="12" spans="2:9" ht="12.75">
      <c r="B12" s="11" t="s">
        <v>8</v>
      </c>
      <c r="C12" s="11" t="s">
        <v>9</v>
      </c>
      <c r="D12" s="11" t="s">
        <v>8</v>
      </c>
      <c r="E12" s="11" t="s">
        <v>9</v>
      </c>
      <c r="F12" s="11" t="s">
        <v>8</v>
      </c>
      <c r="G12" s="11" t="s">
        <v>9</v>
      </c>
      <c r="H12" s="11" t="s">
        <v>8</v>
      </c>
      <c r="I12" s="11" t="s">
        <v>9</v>
      </c>
    </row>
    <row r="13" spans="1:9" ht="9.75" customHeight="1">
      <c r="A13" s="65">
        <v>2010</v>
      </c>
      <c r="B13" s="52"/>
      <c r="C13" s="52"/>
      <c r="D13" s="52"/>
      <c r="E13" s="52"/>
      <c r="F13" s="52"/>
      <c r="G13" s="52"/>
      <c r="H13" s="52"/>
      <c r="I13" s="52"/>
    </row>
    <row r="14" spans="1:10" s="48" customFormat="1" ht="9.75" customHeight="1">
      <c r="A14" s="3" t="s">
        <v>0</v>
      </c>
      <c r="B14" s="30">
        <f>'T3'!C14</f>
        <v>112.65600003368837</v>
      </c>
      <c r="C14" s="30">
        <f>'T3'!D14</f>
        <v>322.95761351750525</v>
      </c>
      <c r="D14" s="34">
        <v>121.42392323515982</v>
      </c>
      <c r="E14" s="34">
        <v>290.9502021277684</v>
      </c>
      <c r="F14" s="34">
        <v>105.70610215252186</v>
      </c>
      <c r="G14" s="34">
        <v>315.7192663115495</v>
      </c>
      <c r="H14" s="34">
        <v>107.12771138260439</v>
      </c>
      <c r="I14" s="34">
        <v>353.33109123423117</v>
      </c>
      <c r="J14" s="87"/>
    </row>
    <row r="15" spans="1:10" s="48" customFormat="1" ht="9.75" customHeight="1">
      <c r="A15" s="3" t="s">
        <v>1</v>
      </c>
      <c r="B15" s="30">
        <f>'T3'!C15</f>
        <v>110.79882506277968</v>
      </c>
      <c r="C15" s="30">
        <f>'T3'!D15</f>
        <v>321.6942926806306</v>
      </c>
      <c r="D15" s="34">
        <v>118.10722790385658</v>
      </c>
      <c r="E15" s="34">
        <v>294.5996038413106</v>
      </c>
      <c r="F15" s="34">
        <v>106.08747421802536</v>
      </c>
      <c r="G15" s="34">
        <v>314.2923844698558</v>
      </c>
      <c r="H15" s="34">
        <v>107.1156163468813</v>
      </c>
      <c r="I15" s="34">
        <v>347.0599076812674</v>
      </c>
      <c r="J15" s="87"/>
    </row>
    <row r="16" spans="1:10" s="48" customFormat="1" ht="9.75" customHeight="1">
      <c r="A16" s="3" t="s">
        <v>2</v>
      </c>
      <c r="B16" s="30">
        <f>'T3'!C16</f>
        <v>110.15684544851062</v>
      </c>
      <c r="C16" s="30">
        <f>'T3'!D16</f>
        <v>318.06682177729124</v>
      </c>
      <c r="D16" s="34">
        <v>116.83473407485734</v>
      </c>
      <c r="E16" s="34">
        <v>294.036623837004</v>
      </c>
      <c r="F16" s="34">
        <v>106.41666214319544</v>
      </c>
      <c r="G16" s="34">
        <v>313.01404251488395</v>
      </c>
      <c r="H16" s="34">
        <v>105.78765128625905</v>
      </c>
      <c r="I16" s="34">
        <v>336.6967278408033</v>
      </c>
      <c r="J16" s="87"/>
    </row>
    <row r="17" spans="1:3" s="1" customFormat="1" ht="9.75" customHeight="1">
      <c r="A17" s="4">
        <v>2011</v>
      </c>
      <c r="B17" s="32"/>
      <c r="C17" s="32"/>
    </row>
    <row r="18" spans="1:9" ht="9.75" customHeight="1">
      <c r="A18" s="3" t="s">
        <v>3</v>
      </c>
      <c r="B18" s="30">
        <f>'T3'!C18</f>
        <v>109.85125347128258</v>
      </c>
      <c r="C18" s="30">
        <f>'T3'!D18</f>
        <v>314.82734292104595</v>
      </c>
      <c r="D18" s="34">
        <v>115.67064636459301</v>
      </c>
      <c r="E18" s="34">
        <v>290.71447787209854</v>
      </c>
      <c r="F18" s="34">
        <v>107.87496985487425</v>
      </c>
      <c r="G18" s="34">
        <v>309.84503346131174</v>
      </c>
      <c r="H18" s="34">
        <v>104.78198026286017</v>
      </c>
      <c r="I18" s="34">
        <v>333.1619102274847</v>
      </c>
    </row>
    <row r="19" spans="1:9" ht="9.75" customHeight="1">
      <c r="A19" s="5" t="s">
        <v>0</v>
      </c>
      <c r="B19" s="32">
        <f>'T3'!C19</f>
        <v>109.1938951263948</v>
      </c>
      <c r="C19" s="32">
        <f>'T3'!D19</f>
        <v>314.0530303750386</v>
      </c>
      <c r="D19" s="35">
        <v>114.34290274052674</v>
      </c>
      <c r="E19" s="35">
        <v>290.829451891938</v>
      </c>
      <c r="F19" s="35">
        <v>108.43830047518699</v>
      </c>
      <c r="G19" s="35">
        <v>308.9701564885871</v>
      </c>
      <c r="H19" s="35">
        <v>103.65281758054944</v>
      </c>
      <c r="I19" s="35">
        <v>332.09679800486833</v>
      </c>
    </row>
    <row r="20" spans="1:9" ht="9.75" customHeight="1">
      <c r="A20" s="100"/>
      <c r="B20" s="30"/>
      <c r="C20" s="30"/>
      <c r="D20" s="34"/>
      <c r="E20" s="34"/>
      <c r="F20" s="34"/>
      <c r="G20" s="34"/>
      <c r="H20" s="34"/>
      <c r="I20" s="35"/>
    </row>
    <row r="21" spans="1:9" ht="9.75" customHeight="1">
      <c r="A21" s="7">
        <v>1994</v>
      </c>
      <c r="B21" s="31">
        <v>50</v>
      </c>
      <c r="C21" s="31">
        <v>120</v>
      </c>
      <c r="D21" s="31">
        <v>43.6</v>
      </c>
      <c r="E21" s="31">
        <v>119</v>
      </c>
      <c r="F21" s="31">
        <v>48.6</v>
      </c>
      <c r="G21" s="31">
        <v>115</v>
      </c>
      <c r="H21" s="31">
        <v>50.8</v>
      </c>
      <c r="I21" s="31">
        <v>130.9</v>
      </c>
    </row>
    <row r="22" spans="1:9" ht="9.75" customHeight="1">
      <c r="A22" s="8">
        <v>1995</v>
      </c>
      <c r="B22" s="31">
        <v>49</v>
      </c>
      <c r="C22" s="31">
        <v>136</v>
      </c>
      <c r="D22" s="31">
        <v>43.9</v>
      </c>
      <c r="E22" s="31">
        <v>117.8</v>
      </c>
      <c r="F22" s="31">
        <v>50.1</v>
      </c>
      <c r="G22" s="31">
        <v>118.7</v>
      </c>
      <c r="H22" s="31">
        <v>46.6</v>
      </c>
      <c r="I22" s="31">
        <v>156.4</v>
      </c>
    </row>
    <row r="23" spans="1:9" ht="9.75" customHeight="1">
      <c r="A23" s="8">
        <v>1996</v>
      </c>
      <c r="B23" s="31">
        <v>51</v>
      </c>
      <c r="C23" s="31">
        <v>135</v>
      </c>
      <c r="D23" s="31">
        <v>49.2</v>
      </c>
      <c r="E23" s="31">
        <v>135.8</v>
      </c>
      <c r="F23" s="31">
        <v>48.1</v>
      </c>
      <c r="G23" s="31">
        <v>128.3</v>
      </c>
      <c r="H23" s="31">
        <v>55.6</v>
      </c>
      <c r="I23" s="31">
        <v>139.7</v>
      </c>
    </row>
    <row r="24" spans="1:9" ht="9.75" customHeight="1">
      <c r="A24" s="8">
        <v>1997</v>
      </c>
      <c r="B24" s="31">
        <v>52</v>
      </c>
      <c r="C24" s="31">
        <v>126</v>
      </c>
      <c r="D24" s="31">
        <v>49.3</v>
      </c>
      <c r="E24" s="31">
        <v>137.8</v>
      </c>
      <c r="F24" s="31">
        <v>47.1</v>
      </c>
      <c r="G24" s="31">
        <v>121.4</v>
      </c>
      <c r="H24" s="31">
        <v>55.8</v>
      </c>
      <c r="I24" s="31">
        <v>128.6</v>
      </c>
    </row>
    <row r="25" spans="1:9" ht="9.75" customHeight="1">
      <c r="A25" s="8">
        <v>1998</v>
      </c>
      <c r="B25" s="31">
        <v>46</v>
      </c>
      <c r="C25" s="31">
        <v>125</v>
      </c>
      <c r="D25" s="31">
        <v>40.7</v>
      </c>
      <c r="E25" s="31">
        <v>173.3</v>
      </c>
      <c r="F25" s="31">
        <v>54.4</v>
      </c>
      <c r="G25" s="31">
        <v>122.8</v>
      </c>
      <c r="H25" s="31">
        <v>48.4</v>
      </c>
      <c r="I25" s="31">
        <v>123.8</v>
      </c>
    </row>
    <row r="26" spans="1:9" ht="9.75" customHeight="1">
      <c r="A26" s="8">
        <v>1999</v>
      </c>
      <c r="B26" s="31">
        <v>54</v>
      </c>
      <c r="C26" s="31">
        <v>142</v>
      </c>
      <c r="D26" s="31">
        <v>49.9</v>
      </c>
      <c r="E26" s="31">
        <v>130.4</v>
      </c>
      <c r="F26" s="31">
        <v>55.7</v>
      </c>
      <c r="G26" s="31">
        <v>143.6</v>
      </c>
      <c r="H26" s="31">
        <v>55.1</v>
      </c>
      <c r="I26" s="31">
        <v>145</v>
      </c>
    </row>
    <row r="27" spans="1:9" ht="9.75" customHeight="1">
      <c r="A27" s="8">
        <v>2000</v>
      </c>
      <c r="B27" s="31">
        <v>56</v>
      </c>
      <c r="C27" s="31">
        <v>162</v>
      </c>
      <c r="D27" s="31">
        <v>48.1</v>
      </c>
      <c r="E27" s="31">
        <v>145.1</v>
      </c>
      <c r="F27" s="31">
        <v>55</v>
      </c>
      <c r="G27" s="31">
        <v>150.3</v>
      </c>
      <c r="H27" s="31">
        <v>66.4</v>
      </c>
      <c r="I27" s="31">
        <v>184.5</v>
      </c>
    </row>
    <row r="28" spans="1:9" ht="9.75" customHeight="1">
      <c r="A28" s="8">
        <v>2001</v>
      </c>
      <c r="B28" s="31">
        <v>61</v>
      </c>
      <c r="C28" s="31">
        <v>195</v>
      </c>
      <c r="D28" s="31">
        <v>70.3</v>
      </c>
      <c r="E28" s="31">
        <v>173.3</v>
      </c>
      <c r="F28" s="31">
        <v>56.7</v>
      </c>
      <c r="G28" s="31">
        <v>188</v>
      </c>
      <c r="H28" s="31">
        <v>69.1</v>
      </c>
      <c r="I28" s="31">
        <v>212.9</v>
      </c>
    </row>
    <row r="29" spans="1:9" ht="9.75" customHeight="1">
      <c r="A29" s="8">
        <v>2002</v>
      </c>
      <c r="B29" s="31">
        <v>67</v>
      </c>
      <c r="C29" s="31">
        <v>204</v>
      </c>
      <c r="D29" s="31">
        <v>79</v>
      </c>
      <c r="E29" s="31">
        <v>182.4</v>
      </c>
      <c r="F29" s="31">
        <v>62.2</v>
      </c>
      <c r="G29" s="31">
        <v>207.9</v>
      </c>
      <c r="H29" s="31">
        <v>73.4</v>
      </c>
      <c r="I29" s="31">
        <v>207.8</v>
      </c>
    </row>
    <row r="30" spans="1:9" ht="9.75" customHeight="1">
      <c r="A30" s="8">
        <v>2003</v>
      </c>
      <c r="B30" s="31">
        <v>73</v>
      </c>
      <c r="C30" s="31">
        <v>218</v>
      </c>
      <c r="D30" s="31">
        <v>79</v>
      </c>
      <c r="E30" s="31">
        <v>201.1</v>
      </c>
      <c r="F30" s="31">
        <v>71.3</v>
      </c>
      <c r="G30" s="31">
        <v>220.3</v>
      </c>
      <c r="H30" s="31">
        <v>79.6</v>
      </c>
      <c r="I30" s="30">
        <v>220.6</v>
      </c>
    </row>
    <row r="31" spans="1:9" ht="9.75" customHeight="1">
      <c r="A31" s="8">
        <v>2004</v>
      </c>
      <c r="B31" s="31">
        <v>83</v>
      </c>
      <c r="C31" s="31">
        <v>254</v>
      </c>
      <c r="D31" s="31">
        <v>86.2</v>
      </c>
      <c r="E31" s="31">
        <v>268</v>
      </c>
      <c r="F31" s="31">
        <v>82.4</v>
      </c>
      <c r="G31" s="31">
        <v>257.5</v>
      </c>
      <c r="H31" s="31">
        <v>79</v>
      </c>
      <c r="I31" s="31">
        <v>242.3</v>
      </c>
    </row>
    <row r="32" spans="1:9" ht="9.75" customHeight="1">
      <c r="A32" s="8">
        <v>2005</v>
      </c>
      <c r="B32" s="31">
        <v>95</v>
      </c>
      <c r="C32" s="31">
        <v>286</v>
      </c>
      <c r="D32" s="31">
        <v>102.6</v>
      </c>
      <c r="E32" s="31">
        <v>277.7</v>
      </c>
      <c r="F32" s="31">
        <v>90.5</v>
      </c>
      <c r="G32" s="31">
        <v>287.8</v>
      </c>
      <c r="H32" s="31">
        <v>87.6</v>
      </c>
      <c r="I32" s="31">
        <v>288.1</v>
      </c>
    </row>
    <row r="33" spans="1:9" ht="9.75" customHeight="1">
      <c r="A33" s="8">
        <v>2006</v>
      </c>
      <c r="B33" s="31">
        <v>100.5</v>
      </c>
      <c r="C33" s="31">
        <v>311.9</v>
      </c>
      <c r="D33" s="31">
        <v>105.3</v>
      </c>
      <c r="E33" s="31">
        <v>317.1</v>
      </c>
      <c r="F33" s="31">
        <v>96.8</v>
      </c>
      <c r="G33" s="31">
        <v>322.1</v>
      </c>
      <c r="H33" s="31">
        <v>91.3</v>
      </c>
      <c r="I33" s="31">
        <v>297.7</v>
      </c>
    </row>
    <row r="34" spans="1:9" ht="9.75" customHeight="1">
      <c r="A34" s="8">
        <v>2007</v>
      </c>
      <c r="B34" s="31">
        <v>104.225</v>
      </c>
      <c r="C34" s="31">
        <v>349.3</v>
      </c>
      <c r="D34" s="31">
        <v>110</v>
      </c>
      <c r="E34" s="31">
        <v>282.95</v>
      </c>
      <c r="F34" s="31">
        <v>101.15</v>
      </c>
      <c r="G34" s="31">
        <v>371.9</v>
      </c>
      <c r="H34" s="31">
        <v>93.125</v>
      </c>
      <c r="I34" s="31">
        <v>350.325</v>
      </c>
    </row>
    <row r="35" spans="1:9" ht="9.75" customHeight="1">
      <c r="A35" s="8">
        <v>2008</v>
      </c>
      <c r="B35" s="31">
        <v>108.09325351845817</v>
      </c>
      <c r="C35" s="31">
        <v>337.1720641841497</v>
      </c>
      <c r="D35" s="31">
        <v>114.28288545976184</v>
      </c>
      <c r="E35" s="31">
        <v>271.9755544268831</v>
      </c>
      <c r="F35" s="31">
        <v>100.09762419344119</v>
      </c>
      <c r="G35" s="31">
        <v>346.8526944626787</v>
      </c>
      <c r="H35" s="31">
        <v>99.85660225293977</v>
      </c>
      <c r="I35" s="31">
        <v>360.012559915663</v>
      </c>
    </row>
    <row r="36" spans="1:9" ht="9.75" customHeight="1">
      <c r="A36" s="8">
        <v>2009</v>
      </c>
      <c r="B36" s="31">
        <v>115.25348564524535</v>
      </c>
      <c r="C36" s="31">
        <v>329.2719208394174</v>
      </c>
      <c r="D36" s="31">
        <v>124.10486574270985</v>
      </c>
      <c r="E36" s="31">
        <v>293.31366922960876</v>
      </c>
      <c r="F36" s="31">
        <v>108.33077394433244</v>
      </c>
      <c r="G36" s="31">
        <v>322.26216189755246</v>
      </c>
      <c r="H36" s="31">
        <v>105.33629814777635</v>
      </c>
      <c r="I36" s="31">
        <v>360.02847050283026</v>
      </c>
    </row>
    <row r="37" spans="1:9" ht="9.75" customHeight="1">
      <c r="A37" s="25">
        <v>2010</v>
      </c>
      <c r="B37" s="32">
        <v>110.15684544851062</v>
      </c>
      <c r="C37" s="32">
        <v>318.06682177729124</v>
      </c>
      <c r="D37" s="32">
        <v>116.83473407485734</v>
      </c>
      <c r="E37" s="32">
        <v>294.036623837004</v>
      </c>
      <c r="F37" s="32">
        <v>106.41666214319544</v>
      </c>
      <c r="G37" s="32">
        <v>313.01404251488395</v>
      </c>
      <c r="H37" s="32">
        <v>105.78765128625905</v>
      </c>
      <c r="I37" s="32">
        <v>336.6967278408033</v>
      </c>
    </row>
    <row r="39" ht="12.75">
      <c r="A39" s="74" t="s">
        <v>40</v>
      </c>
    </row>
  </sheetData>
  <mergeCells count="5">
    <mergeCell ref="A9:I9"/>
    <mergeCell ref="B11:C11"/>
    <mergeCell ref="D11:E11"/>
    <mergeCell ref="F11:G11"/>
    <mergeCell ref="H11:I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Header>&amp;C&amp;A</oddHeader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2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9.28125" style="0" customWidth="1"/>
    <col min="3" max="3" width="11.57421875" style="0" customWidth="1"/>
    <col min="4" max="4" width="10.421875" style="0" customWidth="1"/>
    <col min="5" max="5" width="10.57421875" style="0" customWidth="1"/>
    <col min="6" max="6" width="11.140625" style="0" customWidth="1"/>
  </cols>
  <sheetData>
    <row r="5" ht="14.25" customHeight="1"/>
    <row r="6" spans="2:5" ht="12.75">
      <c r="B6" s="47"/>
      <c r="E6" s="49"/>
    </row>
    <row r="7" spans="2:5" ht="12.75">
      <c r="B7" s="49"/>
      <c r="E7" s="49"/>
    </row>
    <row r="8" spans="1:6" ht="30" customHeight="1">
      <c r="A8" s="109" t="s">
        <v>51</v>
      </c>
      <c r="B8" s="110"/>
      <c r="C8" s="110"/>
      <c r="D8" s="110"/>
      <c r="E8" s="110"/>
      <c r="F8" s="110"/>
    </row>
    <row r="10" spans="2:7" ht="12.75">
      <c r="B10" s="111" t="s">
        <v>15</v>
      </c>
      <c r="C10" s="115" t="s">
        <v>36</v>
      </c>
      <c r="D10" s="115"/>
      <c r="E10" s="115"/>
      <c r="F10" s="111" t="s">
        <v>37</v>
      </c>
      <c r="G10" s="19"/>
    </row>
    <row r="11" spans="2:8" ht="12.75">
      <c r="B11" s="116"/>
      <c r="C11" s="111" t="s">
        <v>8</v>
      </c>
      <c r="D11" s="117" t="s">
        <v>17</v>
      </c>
      <c r="E11" s="118"/>
      <c r="F11" s="116"/>
      <c r="H11" s="18"/>
    </row>
    <row r="12" spans="2:6" ht="12.75">
      <c r="B12" s="112"/>
      <c r="C12" s="112"/>
      <c r="D12" s="13" t="s">
        <v>4</v>
      </c>
      <c r="E12" s="27" t="s">
        <v>16</v>
      </c>
      <c r="F12" s="112"/>
    </row>
    <row r="13" spans="1:6" ht="10.5" customHeight="1">
      <c r="A13" s="65">
        <v>2010</v>
      </c>
      <c r="B13" s="53"/>
      <c r="C13" s="53"/>
      <c r="D13" s="53"/>
      <c r="E13" s="53"/>
      <c r="F13" s="53"/>
    </row>
    <row r="14" spans="1:7" s="48" customFormat="1" ht="10.5" customHeight="1">
      <c r="A14" s="3" t="s">
        <v>0</v>
      </c>
      <c r="B14" s="38">
        <v>3892.7874220810036</v>
      </c>
      <c r="C14" s="57">
        <v>1469.7142380392784</v>
      </c>
      <c r="D14" s="57">
        <v>3969.4463857707456</v>
      </c>
      <c r="E14" s="57">
        <v>3418.902732794423</v>
      </c>
      <c r="F14" s="57">
        <v>3869.999196664634</v>
      </c>
      <c r="G14" s="85"/>
    </row>
    <row r="15" spans="1:7" s="48" customFormat="1" ht="10.5" customHeight="1">
      <c r="A15" s="3" t="s">
        <v>1</v>
      </c>
      <c r="B15" s="38">
        <v>3899.882256555687</v>
      </c>
      <c r="C15" s="57">
        <v>1470.9591409598002</v>
      </c>
      <c r="D15" s="57">
        <v>3927.958323784017</v>
      </c>
      <c r="E15" s="57">
        <v>3467.4023672702738</v>
      </c>
      <c r="F15" s="57">
        <v>3892.1699984535244</v>
      </c>
      <c r="G15" s="85"/>
    </row>
    <row r="16" spans="1:6" s="1" customFormat="1" ht="10.5" customHeight="1">
      <c r="A16" s="3" t="s">
        <v>2</v>
      </c>
      <c r="B16" s="38">
        <v>3888.2686544682283</v>
      </c>
      <c r="C16" s="57">
        <v>1474.2724474175648</v>
      </c>
      <c r="D16" s="57">
        <v>3877.3552652899566</v>
      </c>
      <c r="E16" s="57">
        <v>3496.2216643449547</v>
      </c>
      <c r="F16" s="57">
        <v>3891.02700998205</v>
      </c>
    </row>
    <row r="17" spans="1:5" ht="10.5" customHeight="1">
      <c r="A17" s="4">
        <v>2011</v>
      </c>
      <c r="E17" s="33"/>
    </row>
    <row r="18" spans="1:8" s="1" customFormat="1" ht="10.5" customHeight="1">
      <c r="A18" s="3" t="s">
        <v>3</v>
      </c>
      <c r="B18" s="38">
        <v>3871.264400977048</v>
      </c>
      <c r="C18" s="57">
        <v>1493.356713159381</v>
      </c>
      <c r="D18" s="57">
        <v>3832.106365869624</v>
      </c>
      <c r="E18" s="57">
        <v>3475.3909329321555</v>
      </c>
      <c r="F18" s="57">
        <v>3880.0792354126243</v>
      </c>
      <c r="G18" s="48"/>
      <c r="H18" s="48"/>
    </row>
    <row r="19" spans="1:6" s="1" customFormat="1" ht="10.5" customHeight="1">
      <c r="A19" s="5" t="s">
        <v>0</v>
      </c>
      <c r="B19" s="40">
        <v>3857.7577088467774</v>
      </c>
      <c r="C19" s="58">
        <v>1499.8317860300165</v>
      </c>
      <c r="D19" s="58">
        <v>3828.0167917622857</v>
      </c>
      <c r="E19" s="58">
        <v>3475.355324270891</v>
      </c>
      <c r="F19" s="58">
        <v>3863.8399663615164</v>
      </c>
    </row>
    <row r="20" spans="1:6" ht="10.5" customHeight="1">
      <c r="A20" s="99"/>
      <c r="B20" s="38"/>
      <c r="C20" s="57"/>
      <c r="D20" s="57"/>
      <c r="E20" s="57"/>
      <c r="F20" s="57"/>
    </row>
    <row r="21" spans="1:6" ht="10.5" customHeight="1">
      <c r="A21" s="7">
        <v>1994</v>
      </c>
      <c r="B21" s="57">
        <v>1308.7</v>
      </c>
      <c r="C21" s="57">
        <v>644.6</v>
      </c>
      <c r="D21" s="57">
        <v>1268.1</v>
      </c>
      <c r="E21" s="57">
        <v>1111.9</v>
      </c>
      <c r="F21" s="57">
        <v>1331.2</v>
      </c>
    </row>
    <row r="22" spans="1:6" ht="10.5" customHeight="1">
      <c r="A22" s="8">
        <v>1995</v>
      </c>
      <c r="B22" s="57">
        <v>1388.3</v>
      </c>
      <c r="C22" s="57">
        <v>701.7</v>
      </c>
      <c r="D22" s="57">
        <v>1493.5</v>
      </c>
      <c r="E22" s="57">
        <v>1256.1</v>
      </c>
      <c r="F22" s="57">
        <v>1350.8</v>
      </c>
    </row>
    <row r="23" spans="1:6" ht="10.5" customHeight="1">
      <c r="A23" s="8">
        <v>1996</v>
      </c>
      <c r="B23" s="57">
        <v>1422.9</v>
      </c>
      <c r="C23" s="57">
        <v>695.7</v>
      </c>
      <c r="D23" s="57">
        <v>1502.5</v>
      </c>
      <c r="E23" s="57">
        <v>1236.6</v>
      </c>
      <c r="F23" s="57">
        <v>1398.9</v>
      </c>
    </row>
    <row r="24" spans="1:6" ht="10.5" customHeight="1">
      <c r="A24" s="8">
        <v>1997</v>
      </c>
      <c r="B24" s="57">
        <v>1421.4</v>
      </c>
      <c r="C24" s="57">
        <v>700.2</v>
      </c>
      <c r="D24" s="57">
        <v>1478.5</v>
      </c>
      <c r="E24" s="57">
        <v>1160</v>
      </c>
      <c r="F24" s="57">
        <v>1404.9</v>
      </c>
    </row>
    <row r="25" spans="1:6" ht="10.5" customHeight="1">
      <c r="A25" s="8">
        <v>1998</v>
      </c>
      <c r="B25" s="57">
        <v>1459</v>
      </c>
      <c r="C25" s="57">
        <v>638.6</v>
      </c>
      <c r="D25" s="57">
        <v>1490.5</v>
      </c>
      <c r="E25" s="57">
        <v>1239.6</v>
      </c>
      <c r="F25" s="57">
        <v>1451.4</v>
      </c>
    </row>
    <row r="26" spans="1:6" ht="10.5" customHeight="1">
      <c r="A26" s="8">
        <v>1999</v>
      </c>
      <c r="B26" s="57">
        <v>1774.5</v>
      </c>
      <c r="C26" s="57">
        <v>700.2</v>
      </c>
      <c r="D26" s="57">
        <v>1568.6</v>
      </c>
      <c r="E26" s="57">
        <v>1424.4</v>
      </c>
      <c r="F26" s="57">
        <v>1879.7</v>
      </c>
    </row>
    <row r="27" spans="1:6" ht="10.5" customHeight="1">
      <c r="A27" s="8">
        <v>2000</v>
      </c>
      <c r="B27" s="57">
        <v>2168.2</v>
      </c>
      <c r="C27" s="57">
        <v>749.8</v>
      </c>
      <c r="D27" s="57">
        <v>1839.1</v>
      </c>
      <c r="E27" s="57">
        <v>1561.1</v>
      </c>
      <c r="F27" s="57">
        <v>2339.4</v>
      </c>
    </row>
    <row r="28" spans="1:6" ht="10.5" customHeight="1">
      <c r="A28" s="8">
        <v>2001</v>
      </c>
      <c r="B28" s="57">
        <v>2360.5</v>
      </c>
      <c r="C28" s="57">
        <v>814.6</v>
      </c>
      <c r="D28" s="57">
        <v>2219.7</v>
      </c>
      <c r="E28" s="57">
        <v>2155.6</v>
      </c>
      <c r="F28" s="57">
        <v>2408.4</v>
      </c>
    </row>
    <row r="29" spans="1:6" ht="10.5" customHeight="1">
      <c r="A29" s="8">
        <v>2002</v>
      </c>
      <c r="B29" s="57">
        <v>2530.6</v>
      </c>
      <c r="C29" s="57">
        <v>897.8</v>
      </c>
      <c r="D29" s="57">
        <v>2345.6</v>
      </c>
      <c r="E29" s="57">
        <v>2242.8</v>
      </c>
      <c r="F29" s="57">
        <v>2594.5</v>
      </c>
    </row>
    <row r="30" spans="1:6" ht="10.5" customHeight="1">
      <c r="A30" s="8">
        <v>2003</v>
      </c>
      <c r="B30" s="57">
        <v>3060.1</v>
      </c>
      <c r="C30" s="57">
        <v>965.9</v>
      </c>
      <c r="D30" s="57">
        <v>2510</v>
      </c>
      <c r="E30" s="57">
        <v>2419.7</v>
      </c>
      <c r="F30" s="57">
        <v>3338.4</v>
      </c>
    </row>
    <row r="31" spans="1:6" ht="10.5" customHeight="1">
      <c r="A31" s="8">
        <v>2004</v>
      </c>
      <c r="B31" s="57">
        <v>3327.1</v>
      </c>
      <c r="C31" s="57">
        <v>1084.9</v>
      </c>
      <c r="D31" s="57">
        <v>2905.2</v>
      </c>
      <c r="E31" s="57">
        <v>2785.7</v>
      </c>
      <c r="F31" s="57">
        <v>3596.4</v>
      </c>
    </row>
    <row r="32" spans="1:7" ht="10.5" customHeight="1">
      <c r="A32" s="8">
        <v>2005</v>
      </c>
      <c r="B32" s="57">
        <v>3715</v>
      </c>
      <c r="C32" s="57">
        <v>1237.2</v>
      </c>
      <c r="D32" s="57">
        <v>3369</v>
      </c>
      <c r="E32" s="57">
        <v>2960.2</v>
      </c>
      <c r="F32" s="57">
        <v>3935.5</v>
      </c>
      <c r="G32" s="33"/>
    </row>
    <row r="33" spans="1:7" ht="10.5" customHeight="1">
      <c r="A33" s="8">
        <v>2006</v>
      </c>
      <c r="B33" s="57">
        <v>4046.9</v>
      </c>
      <c r="C33" s="57">
        <v>1285.1</v>
      </c>
      <c r="D33" s="57">
        <v>3646.3</v>
      </c>
      <c r="E33" s="57">
        <v>3153.6</v>
      </c>
      <c r="F33" s="57">
        <v>4272.8</v>
      </c>
      <c r="G33" s="33"/>
    </row>
    <row r="34" spans="1:7" ht="10.5" customHeight="1">
      <c r="A34" s="8">
        <v>2007</v>
      </c>
      <c r="B34" s="57">
        <v>4283.944690150263</v>
      </c>
      <c r="C34" s="57">
        <v>1322.925</v>
      </c>
      <c r="D34" s="57">
        <v>4113.175</v>
      </c>
      <c r="E34" s="57">
        <v>3221.35</v>
      </c>
      <c r="F34" s="57">
        <v>4356.412662818049</v>
      </c>
      <c r="G34" s="33"/>
    </row>
    <row r="35" spans="1:7" ht="10.5" customHeight="1">
      <c r="A35" s="8">
        <v>2008</v>
      </c>
      <c r="B35" s="57">
        <v>4160.3954972497495</v>
      </c>
      <c r="C35" s="57">
        <v>1372.0025651331496</v>
      </c>
      <c r="D35" s="57">
        <v>4053.8177959131226</v>
      </c>
      <c r="E35" s="57">
        <v>3428.363408759931</v>
      </c>
      <c r="F35" s="57">
        <v>4199.047998435861</v>
      </c>
      <c r="G35" s="33"/>
    </row>
    <row r="36" spans="1:7" ht="10.5" customHeight="1">
      <c r="A36" s="8">
        <v>2009</v>
      </c>
      <c r="B36" s="57">
        <v>3846.5997949511666</v>
      </c>
      <c r="C36" s="57">
        <v>1468.9224687403791</v>
      </c>
      <c r="D36" s="57">
        <v>4032.5400949963696</v>
      </c>
      <c r="E36" s="57">
        <v>3338.12526229978</v>
      </c>
      <c r="F36" s="57">
        <v>3778.897029993682</v>
      </c>
      <c r="G36" s="33"/>
    </row>
    <row r="37" spans="1:7" ht="10.5" customHeight="1">
      <c r="A37" s="25">
        <v>2010</v>
      </c>
      <c r="B37" s="40">
        <v>3888.2686544682283</v>
      </c>
      <c r="C37" s="40">
        <v>1474.2724474175648</v>
      </c>
      <c r="D37" s="40">
        <v>3877.3552652899566</v>
      </c>
      <c r="E37" s="40">
        <v>3496.2216643449547</v>
      </c>
      <c r="F37" s="40">
        <v>3891.02700998205</v>
      </c>
      <c r="G37" s="33"/>
    </row>
    <row r="38" spans="1:6" ht="9" customHeight="1">
      <c r="A38" s="28"/>
      <c r="B38" s="17"/>
      <c r="C38" s="17"/>
      <c r="D38" s="17"/>
      <c r="E38" s="17"/>
      <c r="F38" s="17"/>
    </row>
    <row r="39" spans="1:6" ht="12.75">
      <c r="A39" s="29" t="s">
        <v>32</v>
      </c>
      <c r="B39" s="16"/>
      <c r="C39" s="16"/>
      <c r="D39" s="16"/>
      <c r="E39" s="16"/>
      <c r="F39" s="16"/>
    </row>
    <row r="40" spans="1:6" ht="12.75">
      <c r="A40" s="29" t="s">
        <v>31</v>
      </c>
      <c r="B40" s="16"/>
      <c r="C40" s="16"/>
      <c r="D40" s="16"/>
      <c r="E40" s="16"/>
      <c r="F40" s="16"/>
    </row>
    <row r="41" spans="1:6" ht="9.75" customHeight="1">
      <c r="A41" s="29" t="s">
        <v>30</v>
      </c>
      <c r="B41" s="16"/>
      <c r="C41" s="16"/>
      <c r="D41" s="16"/>
      <c r="E41" s="16"/>
      <c r="F41" s="16"/>
    </row>
    <row r="42" spans="1:6" ht="8.25" customHeight="1">
      <c r="A42" s="29"/>
      <c r="B42" s="16"/>
      <c r="C42" s="16"/>
      <c r="D42" s="16"/>
      <c r="E42" s="16"/>
      <c r="F42" s="16"/>
    </row>
    <row r="43" spans="1:6" ht="12.75">
      <c r="A43" s="74" t="s">
        <v>40</v>
      </c>
      <c r="B43" s="16"/>
      <c r="C43" s="16"/>
      <c r="D43" s="16"/>
      <c r="E43" s="16"/>
      <c r="F43" s="16"/>
    </row>
    <row r="44" spans="2:6" ht="12.75">
      <c r="B44" s="16"/>
      <c r="C44" s="16"/>
      <c r="D44" s="16"/>
      <c r="E44" s="16"/>
      <c r="F44" s="16"/>
    </row>
    <row r="45" spans="2:6" ht="12.75">
      <c r="B45" s="16"/>
      <c r="C45" s="16"/>
      <c r="D45" s="16"/>
      <c r="E45" s="16"/>
      <c r="F45" s="16"/>
    </row>
    <row r="46" spans="2:6" ht="12.75">
      <c r="B46" s="16"/>
      <c r="C46" s="16"/>
      <c r="D46" s="16"/>
      <c r="E46" s="16"/>
      <c r="F46" s="16"/>
    </row>
    <row r="47" spans="2:6" ht="12.75">
      <c r="B47" s="16"/>
      <c r="C47" s="16"/>
      <c r="D47" s="16"/>
      <c r="E47" s="16"/>
      <c r="F47" s="16"/>
    </row>
    <row r="48" spans="2:6" ht="12.75">
      <c r="B48" s="16"/>
      <c r="C48" s="16"/>
      <c r="D48" s="16"/>
      <c r="E48" s="16"/>
      <c r="F48" s="16"/>
    </row>
    <row r="49" spans="2:6" ht="12.75">
      <c r="B49" s="16"/>
      <c r="C49" s="16"/>
      <c r="D49" s="16"/>
      <c r="E49" s="16"/>
      <c r="F49" s="16"/>
    </row>
    <row r="50" spans="2:6" ht="12.75">
      <c r="B50" s="16"/>
      <c r="C50" s="16"/>
      <c r="D50" s="16"/>
      <c r="E50" s="16"/>
      <c r="F50" s="16"/>
    </row>
    <row r="51" spans="2:6" ht="12.75">
      <c r="B51" s="16"/>
      <c r="C51" s="16"/>
      <c r="D51" s="16"/>
      <c r="E51" s="16"/>
      <c r="F51" s="16"/>
    </row>
    <row r="52" spans="2:6" ht="12.75">
      <c r="B52" s="16"/>
      <c r="C52" s="16"/>
      <c r="D52" s="16"/>
      <c r="E52" s="16"/>
      <c r="F52" s="16"/>
    </row>
    <row r="53" spans="2:6" ht="12.75">
      <c r="B53" s="16"/>
      <c r="C53" s="16"/>
      <c r="D53" s="16"/>
      <c r="E53" s="16"/>
      <c r="F53" s="16"/>
    </row>
    <row r="54" spans="2:6" ht="12.75">
      <c r="B54" s="16"/>
      <c r="C54" s="16"/>
      <c r="D54" s="16"/>
      <c r="E54" s="16"/>
      <c r="F54" s="16"/>
    </row>
    <row r="55" spans="2:6" ht="12.75">
      <c r="B55" s="16"/>
      <c r="C55" s="16"/>
      <c r="D55" s="16"/>
      <c r="E55" s="16"/>
      <c r="F55" s="16"/>
    </row>
    <row r="56" spans="2:6" ht="12.75">
      <c r="B56" s="16"/>
      <c r="C56" s="16"/>
      <c r="D56" s="16"/>
      <c r="E56" s="16"/>
      <c r="F56" s="16"/>
    </row>
    <row r="57" spans="2:6" ht="12.75">
      <c r="B57" s="16"/>
      <c r="C57" s="16"/>
      <c r="D57" s="16"/>
      <c r="E57" s="16"/>
      <c r="F57" s="16"/>
    </row>
    <row r="58" spans="2:6" ht="12.75">
      <c r="B58" s="16"/>
      <c r="C58" s="16"/>
      <c r="D58" s="16"/>
      <c r="E58" s="16"/>
      <c r="F58" s="16"/>
    </row>
    <row r="59" spans="2:6" ht="12.75">
      <c r="B59" s="16"/>
      <c r="C59" s="16"/>
      <c r="D59" s="16"/>
      <c r="E59" s="16"/>
      <c r="F59" s="16"/>
    </row>
    <row r="60" spans="2:6" ht="12.75">
      <c r="B60" s="16"/>
      <c r="C60" s="16"/>
      <c r="D60" s="16"/>
      <c r="E60" s="16"/>
      <c r="F60" s="16"/>
    </row>
    <row r="61" spans="2:6" ht="12.75">
      <c r="B61" s="16"/>
      <c r="C61" s="16"/>
      <c r="D61" s="16"/>
      <c r="E61" s="16"/>
      <c r="F61" s="16"/>
    </row>
    <row r="62" spans="2:6" ht="12.75">
      <c r="B62" s="16"/>
      <c r="C62" s="16"/>
      <c r="D62" s="16"/>
      <c r="E62" s="16"/>
      <c r="F62" s="16"/>
    </row>
  </sheetData>
  <mergeCells count="6">
    <mergeCell ref="A8:F8"/>
    <mergeCell ref="C10:E10"/>
    <mergeCell ref="B10:B12"/>
    <mergeCell ref="F10:F12"/>
    <mergeCell ref="D11:E11"/>
    <mergeCell ref="C11:C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2" r:id="rId2"/>
  <headerFooter alignWithMargins="0">
    <oddHeader>&amp;C&amp;A</oddHeader>
    <oddFooter>&amp;L&amp;F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9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9.140625" style="0" bestFit="1" customWidth="1"/>
    <col min="3" max="3" width="7.57421875" style="0" customWidth="1"/>
    <col min="4" max="4" width="9.140625" style="0" bestFit="1" customWidth="1"/>
    <col min="5" max="5" width="6.8515625" style="0" customWidth="1"/>
    <col min="6" max="6" width="9.140625" style="0" bestFit="1" customWidth="1"/>
    <col min="7" max="7" width="7.7109375" style="0" customWidth="1"/>
    <col min="8" max="8" width="9.140625" style="0" bestFit="1" customWidth="1"/>
    <col min="9" max="9" width="6.140625" style="0" customWidth="1"/>
  </cols>
  <sheetData>
    <row r="4" ht="12.75">
      <c r="K4" s="69"/>
    </row>
    <row r="5" spans="2:11" ht="12.75">
      <c r="B5" s="47"/>
      <c r="F5" s="49"/>
      <c r="K5" s="67"/>
    </row>
    <row r="6" spans="2:6" ht="12.75">
      <c r="B6" s="49"/>
      <c r="F6" s="49"/>
    </row>
    <row r="7" spans="2:6" ht="12.75">
      <c r="B7" s="47"/>
      <c r="F7" s="49"/>
    </row>
    <row r="8" spans="2:6" ht="12.75">
      <c r="B8" s="47"/>
      <c r="F8" s="49"/>
    </row>
    <row r="9" spans="1:9" ht="30" customHeight="1">
      <c r="A9" s="109" t="s">
        <v>52</v>
      </c>
      <c r="B9" s="110"/>
      <c r="C9" s="110"/>
      <c r="D9" s="110"/>
      <c r="E9" s="110"/>
      <c r="F9" s="110"/>
      <c r="G9" s="110"/>
      <c r="H9" s="110"/>
      <c r="I9" s="110"/>
    </row>
    <row r="10" spans="3:4" ht="12.75">
      <c r="C10" s="20"/>
      <c r="D10" s="19"/>
    </row>
    <row r="11" spans="2:9" ht="12.75">
      <c r="B11" s="113" t="s">
        <v>10</v>
      </c>
      <c r="C11" s="114"/>
      <c r="D11" s="113" t="s">
        <v>13</v>
      </c>
      <c r="E11" s="114"/>
      <c r="F11" s="113" t="s">
        <v>11</v>
      </c>
      <c r="G11" s="114"/>
      <c r="H11" s="113" t="s">
        <v>12</v>
      </c>
      <c r="I11" s="114"/>
    </row>
    <row r="12" spans="2:9" ht="12.75">
      <c r="B12" s="11" t="s">
        <v>8</v>
      </c>
      <c r="C12" s="11" t="s">
        <v>9</v>
      </c>
      <c r="D12" s="11" t="s">
        <v>8</v>
      </c>
      <c r="E12" s="11" t="s">
        <v>9</v>
      </c>
      <c r="F12" s="11" t="s">
        <v>8</v>
      </c>
      <c r="G12" s="11" t="s">
        <v>9</v>
      </c>
      <c r="H12" s="11" t="s">
        <v>8</v>
      </c>
      <c r="I12" s="11" t="s">
        <v>9</v>
      </c>
    </row>
    <row r="13" spans="1:9" ht="9.75" customHeight="1">
      <c r="A13" s="65">
        <v>2010</v>
      </c>
      <c r="B13" s="53"/>
      <c r="C13" s="53"/>
      <c r="D13" s="53"/>
      <c r="E13" s="53"/>
      <c r="F13" s="53"/>
      <c r="G13" s="53"/>
      <c r="H13" s="53"/>
      <c r="I13" s="53"/>
    </row>
    <row r="14" spans="1:9" s="48" customFormat="1" ht="9.75" customHeight="1">
      <c r="A14" s="3" t="s">
        <v>0</v>
      </c>
      <c r="B14" s="57">
        <f>'T5'!C14</f>
        <v>1469.7142380392784</v>
      </c>
      <c r="C14" s="57">
        <f>'T5'!D14</f>
        <v>3969.4463857707456</v>
      </c>
      <c r="D14" s="57">
        <v>1452.1083587661053</v>
      </c>
      <c r="E14" s="57">
        <v>3486.839340024269</v>
      </c>
      <c r="F14" s="57">
        <v>1471.6469842124636</v>
      </c>
      <c r="G14" s="57">
        <v>3963.7118440756176</v>
      </c>
      <c r="H14" s="57">
        <v>1489.7069369989567</v>
      </c>
      <c r="I14" s="57">
        <v>4290.542345105945</v>
      </c>
    </row>
    <row r="15" spans="1:9" s="48" customFormat="1" ht="9.75" customHeight="1">
      <c r="A15" s="3" t="s">
        <v>1</v>
      </c>
      <c r="B15" s="57">
        <f>'T5'!C15</f>
        <v>1470.9591409598002</v>
      </c>
      <c r="C15" s="57">
        <f>'T5'!D15</f>
        <v>3927.958323784017</v>
      </c>
      <c r="D15" s="57">
        <v>1472.7800016668746</v>
      </c>
      <c r="E15" s="57">
        <v>3526.3015358636003</v>
      </c>
      <c r="F15" s="57">
        <v>1463.4205709834282</v>
      </c>
      <c r="G15" s="57">
        <v>3931.4278032660422</v>
      </c>
      <c r="H15" s="57">
        <v>1489.0290314187646</v>
      </c>
      <c r="I15" s="57">
        <v>4163.730537099571</v>
      </c>
    </row>
    <row r="16" spans="1:9" s="1" customFormat="1" ht="9.75" customHeight="1">
      <c r="A16" s="4" t="s">
        <v>2</v>
      </c>
      <c r="B16" s="57">
        <f>'T5'!C16</f>
        <v>1474.2724474175648</v>
      </c>
      <c r="C16" s="57">
        <f>'T5'!D16</f>
        <v>3877.3552652899566</v>
      </c>
      <c r="D16" s="57">
        <v>1491.1869940698584</v>
      </c>
      <c r="E16" s="57">
        <v>3531.695579025109</v>
      </c>
      <c r="F16" s="57">
        <v>1463.7984375891413</v>
      </c>
      <c r="G16" s="57">
        <v>3899.1731728041423</v>
      </c>
      <c r="H16" s="57">
        <v>1476.9211275122304</v>
      </c>
      <c r="I16" s="57">
        <v>4033.928195152178</v>
      </c>
    </row>
    <row r="17" spans="1:3" ht="9.75" customHeight="1">
      <c r="A17" s="4">
        <v>2011</v>
      </c>
      <c r="B17" s="58"/>
      <c r="C17" s="58"/>
    </row>
    <row r="18" spans="1:9" s="48" customFormat="1" ht="9.75" customHeight="1">
      <c r="A18" s="3" t="s">
        <v>3</v>
      </c>
      <c r="B18" s="57">
        <f>'T5'!C18</f>
        <v>1493.356713159381</v>
      </c>
      <c r="C18" s="57">
        <f>'T5'!D18</f>
        <v>3832.106365869624</v>
      </c>
      <c r="D18" s="57">
        <v>1505.4225204279944</v>
      </c>
      <c r="E18" s="57">
        <v>3503.3540597434785</v>
      </c>
      <c r="F18" s="57">
        <v>1493.4856884002497</v>
      </c>
      <c r="G18" s="57">
        <v>3843.052984378162</v>
      </c>
      <c r="H18" s="57">
        <v>1485.616208087022</v>
      </c>
      <c r="I18" s="57">
        <v>3984.6905198670916</v>
      </c>
    </row>
    <row r="19" spans="1:9" s="48" customFormat="1" ht="9.75" customHeight="1">
      <c r="A19" s="5" t="s">
        <v>0</v>
      </c>
      <c r="B19" s="58">
        <f>'T5'!C19</f>
        <v>1499.8317860300165</v>
      </c>
      <c r="C19" s="58">
        <f>'T5'!D19</f>
        <v>3828.0167917622857</v>
      </c>
      <c r="D19" s="58">
        <v>1503.2340255342542</v>
      </c>
      <c r="E19" s="58">
        <v>3492.9294612550516</v>
      </c>
      <c r="F19" s="58">
        <v>1511.532736246305</v>
      </c>
      <c r="G19" s="58">
        <v>3849.9162560353834</v>
      </c>
      <c r="H19" s="58">
        <v>1487.7759317490188</v>
      </c>
      <c r="I19" s="58">
        <v>3955.456823650001</v>
      </c>
    </row>
    <row r="20" spans="1:9" ht="9.75" customHeight="1">
      <c r="A20" s="99"/>
      <c r="B20" s="57"/>
      <c r="C20" s="57"/>
      <c r="D20" s="57"/>
      <c r="E20" s="57"/>
      <c r="F20" s="57"/>
      <c r="G20" s="57"/>
      <c r="H20" s="57"/>
      <c r="I20" s="58"/>
    </row>
    <row r="21" spans="1:9" ht="9.75" customHeight="1">
      <c r="A21" s="7">
        <v>1994</v>
      </c>
      <c r="B21" s="57">
        <v>644.6</v>
      </c>
      <c r="C21" s="57">
        <v>1268.1</v>
      </c>
      <c r="D21" s="57">
        <v>552.9</v>
      </c>
      <c r="E21" s="57">
        <v>1158</v>
      </c>
      <c r="F21" s="57">
        <v>637.1</v>
      </c>
      <c r="G21" s="57">
        <v>1172</v>
      </c>
      <c r="H21" s="57">
        <v>655.1</v>
      </c>
      <c r="I21" s="57">
        <v>1400</v>
      </c>
    </row>
    <row r="22" spans="1:9" ht="9.75" customHeight="1">
      <c r="A22" s="8">
        <v>1995</v>
      </c>
      <c r="B22" s="57">
        <v>701.7</v>
      </c>
      <c r="C22" s="57">
        <v>1493.5</v>
      </c>
      <c r="D22" s="57">
        <v>546.9</v>
      </c>
      <c r="E22" s="57">
        <v>1256</v>
      </c>
      <c r="F22" s="57">
        <v>691.2</v>
      </c>
      <c r="G22" s="57">
        <v>1349</v>
      </c>
      <c r="H22" s="57">
        <v>731.7</v>
      </c>
      <c r="I22" s="57">
        <v>1668</v>
      </c>
    </row>
    <row r="23" spans="1:9" ht="9.75" customHeight="1">
      <c r="A23" s="8">
        <v>1996</v>
      </c>
      <c r="B23" s="57">
        <v>695.7</v>
      </c>
      <c r="C23" s="57">
        <v>1502.5</v>
      </c>
      <c r="D23" s="57">
        <v>635.6</v>
      </c>
      <c r="E23" s="57">
        <v>1617</v>
      </c>
      <c r="F23" s="57">
        <v>652.1</v>
      </c>
      <c r="G23" s="57">
        <v>1465</v>
      </c>
      <c r="H23" s="57">
        <v>773.8</v>
      </c>
      <c r="I23" s="57">
        <v>1514.6</v>
      </c>
    </row>
    <row r="24" spans="1:9" ht="9.75" customHeight="1">
      <c r="A24" s="8">
        <v>1997</v>
      </c>
      <c r="B24" s="57">
        <v>700.2</v>
      </c>
      <c r="C24" s="57">
        <v>1478.5</v>
      </c>
      <c r="D24" s="57">
        <v>593.5</v>
      </c>
      <c r="E24" s="57">
        <v>1636</v>
      </c>
      <c r="F24" s="57">
        <v>632.6</v>
      </c>
      <c r="G24" s="57">
        <v>1418.4</v>
      </c>
      <c r="H24" s="57">
        <v>752.8</v>
      </c>
      <c r="I24" s="57">
        <v>1526.6</v>
      </c>
    </row>
    <row r="25" spans="1:9" ht="9.75" customHeight="1">
      <c r="A25" s="8">
        <v>1998</v>
      </c>
      <c r="B25" s="57">
        <v>638.6</v>
      </c>
      <c r="C25" s="57">
        <v>1490.5</v>
      </c>
      <c r="D25" s="57">
        <v>543.9</v>
      </c>
      <c r="E25" s="57">
        <v>2084</v>
      </c>
      <c r="F25" s="57">
        <v>736.2</v>
      </c>
      <c r="G25" s="57">
        <v>1466.5</v>
      </c>
      <c r="H25" s="57">
        <v>626.6</v>
      </c>
      <c r="I25" s="57">
        <v>1418.4</v>
      </c>
    </row>
    <row r="26" spans="1:9" ht="9.75" customHeight="1">
      <c r="A26" s="8">
        <v>1999</v>
      </c>
      <c r="B26" s="57">
        <v>700.2</v>
      </c>
      <c r="C26" s="57">
        <v>1568.6</v>
      </c>
      <c r="D26" s="57">
        <v>667.1</v>
      </c>
      <c r="E26" s="57">
        <v>1516.1</v>
      </c>
      <c r="F26" s="57">
        <v>721.2</v>
      </c>
      <c r="G26" s="57">
        <v>1552.1</v>
      </c>
      <c r="H26" s="57">
        <v>694.2</v>
      </c>
      <c r="I26" s="57">
        <v>1597.2</v>
      </c>
    </row>
    <row r="27" spans="1:9" ht="9.75" customHeight="1">
      <c r="A27" s="8">
        <v>2000</v>
      </c>
      <c r="B27" s="57">
        <v>749.8</v>
      </c>
      <c r="C27" s="57">
        <v>1839.1</v>
      </c>
      <c r="D27" s="57">
        <v>643.1</v>
      </c>
      <c r="E27" s="57">
        <v>1770</v>
      </c>
      <c r="F27" s="57">
        <v>760</v>
      </c>
      <c r="G27" s="57">
        <v>1706.9</v>
      </c>
      <c r="H27" s="57">
        <v>823.4</v>
      </c>
      <c r="I27" s="57">
        <v>2043.4</v>
      </c>
    </row>
    <row r="28" spans="1:9" ht="9.75" customHeight="1">
      <c r="A28" s="8">
        <v>2001</v>
      </c>
      <c r="B28" s="57">
        <v>814.6</v>
      </c>
      <c r="C28" s="57">
        <v>2219.7</v>
      </c>
      <c r="D28" s="57">
        <v>864.4</v>
      </c>
      <c r="E28" s="57">
        <v>2096</v>
      </c>
      <c r="F28" s="57">
        <v>779.7</v>
      </c>
      <c r="G28" s="57">
        <v>2139.5</v>
      </c>
      <c r="H28" s="57">
        <v>892.4</v>
      </c>
      <c r="I28" s="57">
        <v>2375.9</v>
      </c>
    </row>
    <row r="29" spans="1:9" ht="9.75" customHeight="1">
      <c r="A29" s="8">
        <v>2002</v>
      </c>
      <c r="B29" s="57">
        <v>897.8</v>
      </c>
      <c r="C29" s="57">
        <v>2345.6</v>
      </c>
      <c r="D29" s="57">
        <v>986.8</v>
      </c>
      <c r="E29" s="57">
        <v>2177</v>
      </c>
      <c r="F29" s="57">
        <v>837.3</v>
      </c>
      <c r="G29" s="57">
        <v>2397.6</v>
      </c>
      <c r="H29" s="57">
        <v>1030.3</v>
      </c>
      <c r="I29" s="57">
        <v>2340.1</v>
      </c>
    </row>
    <row r="30" spans="1:9" ht="9.75" customHeight="1">
      <c r="A30" s="8">
        <v>2003</v>
      </c>
      <c r="B30" s="57">
        <v>965.9</v>
      </c>
      <c r="C30" s="57">
        <v>2510</v>
      </c>
      <c r="D30" s="57">
        <v>990.9</v>
      </c>
      <c r="E30" s="57">
        <v>2434.6</v>
      </c>
      <c r="F30" s="57">
        <v>945.9</v>
      </c>
      <c r="G30" s="57">
        <v>2588.6</v>
      </c>
      <c r="H30" s="57">
        <v>1037.6</v>
      </c>
      <c r="I30" s="57">
        <v>2437.7</v>
      </c>
    </row>
    <row r="31" spans="1:9" ht="9.75" customHeight="1">
      <c r="A31" s="8">
        <v>2004</v>
      </c>
      <c r="B31" s="57">
        <v>1084.9</v>
      </c>
      <c r="C31" s="57">
        <v>2905.2</v>
      </c>
      <c r="D31" s="57">
        <v>1104.5</v>
      </c>
      <c r="E31" s="57">
        <v>3057.9</v>
      </c>
      <c r="F31" s="57">
        <v>1067.7</v>
      </c>
      <c r="G31" s="57">
        <v>2891.8</v>
      </c>
      <c r="H31" s="57">
        <v>1112.2</v>
      </c>
      <c r="I31" s="57">
        <v>2861.3</v>
      </c>
    </row>
    <row r="32" spans="1:9" ht="9.75" customHeight="1">
      <c r="A32" s="8">
        <v>2005</v>
      </c>
      <c r="B32" s="57">
        <v>1237.2</v>
      </c>
      <c r="C32" s="57">
        <v>3369</v>
      </c>
      <c r="D32" s="57">
        <v>1266.5</v>
      </c>
      <c r="E32" s="57">
        <v>3253.3</v>
      </c>
      <c r="F32" s="57">
        <v>1226</v>
      </c>
      <c r="G32" s="57">
        <v>3348.9</v>
      </c>
      <c r="H32" s="57">
        <v>1184.1</v>
      </c>
      <c r="I32" s="57">
        <v>3455.4</v>
      </c>
    </row>
    <row r="33" spans="1:9" ht="9.75" customHeight="1">
      <c r="A33" s="8">
        <v>2006</v>
      </c>
      <c r="B33" s="57">
        <v>1285.1</v>
      </c>
      <c r="C33" s="57">
        <v>3646.3</v>
      </c>
      <c r="D33" s="57">
        <v>1287.3</v>
      </c>
      <c r="E33" s="57">
        <v>3637.2</v>
      </c>
      <c r="F33" s="57">
        <v>1290.3</v>
      </c>
      <c r="G33" s="57">
        <v>3693.8</v>
      </c>
      <c r="H33" s="57">
        <v>1251.4</v>
      </c>
      <c r="I33" s="57">
        <v>3594.9</v>
      </c>
    </row>
    <row r="34" spans="1:9" ht="9.75" customHeight="1">
      <c r="A34" s="8">
        <v>2007</v>
      </c>
      <c r="B34" s="57">
        <v>1322.925</v>
      </c>
      <c r="C34" s="57">
        <v>4113.175</v>
      </c>
      <c r="D34" s="57">
        <v>1317.475</v>
      </c>
      <c r="E34" s="57">
        <v>3270.75</v>
      </c>
      <c r="F34" s="57">
        <v>1340.8</v>
      </c>
      <c r="G34" s="57">
        <v>4367.325</v>
      </c>
      <c r="H34" s="57">
        <v>1312.625</v>
      </c>
      <c r="I34" s="57">
        <v>4194.075</v>
      </c>
    </row>
    <row r="35" spans="1:9" ht="9.75" customHeight="1">
      <c r="A35" s="8">
        <v>2008</v>
      </c>
      <c r="B35" s="57">
        <v>1372.0025651331496</v>
      </c>
      <c r="C35" s="57">
        <v>4053.8177959131226</v>
      </c>
      <c r="D35" s="57">
        <v>1359.356615021176</v>
      </c>
      <c r="E35" s="57">
        <v>3257.724586614914</v>
      </c>
      <c r="F35" s="57">
        <v>1380.5175798137234</v>
      </c>
      <c r="G35" s="57">
        <v>4234.171225690225</v>
      </c>
      <c r="H35" s="57">
        <v>1398.247810117602</v>
      </c>
      <c r="I35" s="57">
        <v>4243.43473689975</v>
      </c>
    </row>
    <row r="36" spans="1:9" ht="9.75" customHeight="1">
      <c r="A36" s="8">
        <v>2009</v>
      </c>
      <c r="B36" s="57">
        <v>1468.9224687403791</v>
      </c>
      <c r="C36" s="57">
        <v>4032.5400949963696</v>
      </c>
      <c r="D36" s="57">
        <v>1416.2149978473158</v>
      </c>
      <c r="E36" s="57">
        <v>3466.2939325927614</v>
      </c>
      <c r="F36" s="57">
        <v>1526.514158077791</v>
      </c>
      <c r="G36" s="57">
        <v>4035.397226429159</v>
      </c>
      <c r="H36" s="57">
        <v>1532.1731897798732</v>
      </c>
      <c r="I36" s="57">
        <v>4372.649282788692</v>
      </c>
    </row>
    <row r="37" spans="1:9" ht="9.75" customHeight="1">
      <c r="A37" s="25">
        <v>2010</v>
      </c>
      <c r="B37" s="58">
        <f>B16</f>
        <v>1474.2724474175648</v>
      </c>
      <c r="C37" s="58">
        <f aca="true" t="shared" si="0" ref="C37:I37">C16</f>
        <v>3877.3552652899566</v>
      </c>
      <c r="D37" s="58">
        <f t="shared" si="0"/>
        <v>1491.1869940698584</v>
      </c>
      <c r="E37" s="58">
        <f t="shared" si="0"/>
        <v>3531.695579025109</v>
      </c>
      <c r="F37" s="58">
        <f t="shared" si="0"/>
        <v>1463.7984375891413</v>
      </c>
      <c r="G37" s="58">
        <f t="shared" si="0"/>
        <v>3899.1731728041423</v>
      </c>
      <c r="H37" s="58">
        <f t="shared" si="0"/>
        <v>1476.9211275122304</v>
      </c>
      <c r="I37" s="58">
        <f t="shared" si="0"/>
        <v>4033.928195152178</v>
      </c>
    </row>
    <row r="39" ht="12.75">
      <c r="A39" s="74" t="s">
        <v>40</v>
      </c>
    </row>
  </sheetData>
  <mergeCells count="5">
    <mergeCell ref="A9:I9"/>
    <mergeCell ref="B11:C11"/>
    <mergeCell ref="D11:E11"/>
    <mergeCell ref="F11:G11"/>
    <mergeCell ref="H11:I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Header>&amp;C&amp;A</oddHeader>
    <oddFooter>&amp;L&amp;F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40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9.140625" style="0" bestFit="1" customWidth="1"/>
    <col min="3" max="3" width="11.28125" style="0" customWidth="1"/>
    <col min="4" max="4" width="9.140625" style="0" bestFit="1" customWidth="1"/>
    <col min="5" max="5" width="11.140625" style="0" customWidth="1"/>
    <col min="6" max="6" width="9.140625" style="0" bestFit="1" customWidth="1"/>
    <col min="8" max="8" width="9.140625" style="0" bestFit="1" customWidth="1"/>
    <col min="9" max="9" width="11.00390625" style="0" customWidth="1"/>
  </cols>
  <sheetData>
    <row r="5" spans="3:6" ht="12.75">
      <c r="C5" s="47"/>
      <c r="F5" s="49"/>
    </row>
    <row r="6" spans="3:6" ht="12.75">
      <c r="C6" s="49"/>
      <c r="F6" s="49"/>
    </row>
    <row r="7" spans="3:7" ht="12.75">
      <c r="C7" s="47"/>
      <c r="G7" s="49"/>
    </row>
    <row r="8" spans="3:7" ht="12.75">
      <c r="C8" s="47"/>
      <c r="G8" s="49"/>
    </row>
    <row r="9" spans="1:9" ht="30" customHeight="1">
      <c r="A9" s="109" t="s">
        <v>53</v>
      </c>
      <c r="B9" s="110"/>
      <c r="C9" s="110"/>
      <c r="D9" s="110"/>
      <c r="E9" s="110"/>
      <c r="F9" s="110"/>
      <c r="G9" s="110"/>
      <c r="H9" s="110"/>
      <c r="I9" s="110"/>
    </row>
    <row r="10" spans="3:4" ht="12.75">
      <c r="C10" s="20"/>
      <c r="D10" s="19"/>
    </row>
    <row r="11" spans="2:9" ht="12.75">
      <c r="B11" s="113" t="s">
        <v>10</v>
      </c>
      <c r="C11" s="114"/>
      <c r="D11" s="113" t="s">
        <v>13</v>
      </c>
      <c r="E11" s="114"/>
      <c r="F11" s="113" t="s">
        <v>11</v>
      </c>
      <c r="G11" s="114"/>
      <c r="H11" s="113" t="s">
        <v>12</v>
      </c>
      <c r="I11" s="114"/>
    </row>
    <row r="12" spans="2:9" ht="12.75">
      <c r="B12" s="11" t="s">
        <v>18</v>
      </c>
      <c r="C12" s="11" t="s">
        <v>19</v>
      </c>
      <c r="D12" s="11" t="s">
        <v>18</v>
      </c>
      <c r="E12" s="11" t="s">
        <v>20</v>
      </c>
      <c r="F12" s="11" t="s">
        <v>18</v>
      </c>
      <c r="G12" s="11" t="s">
        <v>19</v>
      </c>
      <c r="H12" s="11" t="s">
        <v>18</v>
      </c>
      <c r="I12" s="11" t="s">
        <v>19</v>
      </c>
    </row>
    <row r="13" spans="1:9" ht="9.75" customHeight="1">
      <c r="A13" s="65">
        <v>2010</v>
      </c>
      <c r="B13" s="53"/>
      <c r="C13" s="53"/>
      <c r="D13" s="53"/>
      <c r="E13" s="53"/>
      <c r="F13" s="53"/>
      <c r="G13" s="53"/>
      <c r="H13" s="53"/>
      <c r="I13" s="53"/>
    </row>
    <row r="14" spans="1:9" s="48" customFormat="1" ht="9.75" customHeight="1">
      <c r="A14" s="3" t="s">
        <v>0</v>
      </c>
      <c r="B14" s="66">
        <v>1113</v>
      </c>
      <c r="C14" s="77">
        <v>892.3233708959252</v>
      </c>
      <c r="D14" s="78">
        <v>323.25</v>
      </c>
      <c r="E14" s="77">
        <v>829.6602532887098</v>
      </c>
      <c r="F14" s="78">
        <v>593.5</v>
      </c>
      <c r="G14" s="77">
        <v>898.3025223788544</v>
      </c>
      <c r="H14" s="78">
        <v>196.25</v>
      </c>
      <c r="I14" s="77">
        <v>972.349699691645</v>
      </c>
    </row>
    <row r="15" spans="1:9" s="48" customFormat="1" ht="9.75" customHeight="1">
      <c r="A15" s="3" t="s">
        <v>1</v>
      </c>
      <c r="B15" s="66">
        <v>1145.5</v>
      </c>
      <c r="C15" s="77">
        <v>911.961730203343</v>
      </c>
      <c r="D15" s="78">
        <v>257.75</v>
      </c>
      <c r="E15" s="77">
        <v>845.0912618913485</v>
      </c>
      <c r="F15" s="78">
        <v>686.5</v>
      </c>
      <c r="G15" s="77">
        <v>912.3235961802798</v>
      </c>
      <c r="H15" s="78">
        <v>201.25</v>
      </c>
      <c r="I15" s="77">
        <v>981.8807264773593</v>
      </c>
    </row>
    <row r="16" spans="1:9" s="48" customFormat="1" ht="9.75" customHeight="1">
      <c r="A16" s="3" t="s">
        <v>2</v>
      </c>
      <c r="B16" s="66">
        <v>1214.5</v>
      </c>
      <c r="C16" s="77">
        <v>921.5174165034605</v>
      </c>
      <c r="D16" s="78">
        <v>225.5</v>
      </c>
      <c r="E16" s="77">
        <v>827.625877275964</v>
      </c>
      <c r="F16" s="78">
        <v>767</v>
      </c>
      <c r="G16" s="77">
        <v>923.7743676504399</v>
      </c>
      <c r="H16" s="78">
        <v>222</v>
      </c>
      <c r="I16" s="98">
        <v>1004.8925701426709</v>
      </c>
    </row>
    <row r="17" ht="9.75" customHeight="1">
      <c r="A17" s="4">
        <v>2011</v>
      </c>
    </row>
    <row r="18" spans="1:10" s="48" customFormat="1" ht="9.75" customHeight="1">
      <c r="A18" s="3" t="s">
        <v>3</v>
      </c>
      <c r="B18" s="66">
        <v>1292.25</v>
      </c>
      <c r="C18" s="77">
        <v>917.494566878124</v>
      </c>
      <c r="D18" s="78">
        <v>261.5</v>
      </c>
      <c r="E18" s="77">
        <v>820.5172991445891</v>
      </c>
      <c r="F18" s="78">
        <v>762</v>
      </c>
      <c r="G18" s="77">
        <v>918.0112809261028</v>
      </c>
      <c r="H18" s="78">
        <v>268.75</v>
      </c>
      <c r="I18" s="98">
        <v>1004.2931904900654</v>
      </c>
      <c r="J18" s="1"/>
    </row>
    <row r="19" spans="1:10" s="48" customFormat="1" ht="9.75" customHeight="1">
      <c r="A19" s="5" t="s">
        <v>0</v>
      </c>
      <c r="B19" s="59">
        <v>1380</v>
      </c>
      <c r="C19" s="79">
        <v>911.1434007180051</v>
      </c>
      <c r="D19" s="80">
        <v>315.75</v>
      </c>
      <c r="E19" s="79">
        <v>823.7085093163269</v>
      </c>
      <c r="F19" s="80">
        <v>745.75</v>
      </c>
      <c r="G19" s="79">
        <v>904.8304931846258</v>
      </c>
      <c r="H19" s="80">
        <v>318.5</v>
      </c>
      <c r="I19" s="92">
        <v>1005.7580855547016</v>
      </c>
      <c r="J19" s="1"/>
    </row>
    <row r="20" spans="1:9" ht="9.75" customHeight="1">
      <c r="A20" s="99"/>
      <c r="B20" s="59"/>
      <c r="C20" s="79"/>
      <c r="D20" s="80"/>
      <c r="E20" s="79"/>
      <c r="F20" s="80"/>
      <c r="G20" s="79"/>
      <c r="H20" s="80"/>
      <c r="I20" s="92"/>
    </row>
    <row r="21" spans="1:9" ht="9.75" customHeight="1">
      <c r="A21" s="7">
        <v>1994</v>
      </c>
      <c r="B21" s="15">
        <v>1029</v>
      </c>
      <c r="C21" s="61">
        <v>584.5</v>
      </c>
      <c r="D21" s="15">
        <v>87</v>
      </c>
      <c r="E21" s="61">
        <v>536.4</v>
      </c>
      <c r="F21" s="15">
        <v>654</v>
      </c>
      <c r="G21" s="61">
        <v>568</v>
      </c>
      <c r="H21" s="15">
        <v>288</v>
      </c>
      <c r="I21" s="61">
        <v>608.5</v>
      </c>
    </row>
    <row r="22" spans="1:9" ht="9.75" customHeight="1">
      <c r="A22" s="8">
        <v>1995</v>
      </c>
      <c r="B22" s="15">
        <v>987</v>
      </c>
      <c r="C22" s="61">
        <v>535</v>
      </c>
      <c r="D22" s="15">
        <v>88</v>
      </c>
      <c r="E22" s="61">
        <v>613</v>
      </c>
      <c r="F22" s="15">
        <v>568</v>
      </c>
      <c r="G22" s="61">
        <v>548.4</v>
      </c>
      <c r="H22" s="15">
        <v>331</v>
      </c>
      <c r="I22" s="61">
        <v>515.4</v>
      </c>
    </row>
    <row r="23" spans="1:9" ht="9.75" customHeight="1">
      <c r="A23" s="8">
        <v>1996</v>
      </c>
      <c r="B23" s="15">
        <v>1149</v>
      </c>
      <c r="C23" s="61">
        <v>530.5</v>
      </c>
      <c r="D23" s="15">
        <v>171</v>
      </c>
      <c r="E23" s="61">
        <v>566.5</v>
      </c>
      <c r="F23" s="15">
        <v>679</v>
      </c>
      <c r="G23" s="61">
        <v>569.5</v>
      </c>
      <c r="H23" s="15">
        <v>299</v>
      </c>
      <c r="I23" s="61">
        <v>504.9</v>
      </c>
    </row>
    <row r="24" spans="1:9" ht="9.75" customHeight="1">
      <c r="A24" s="8">
        <v>1997</v>
      </c>
      <c r="B24" s="15">
        <v>1290</v>
      </c>
      <c r="C24" s="61">
        <v>530.5</v>
      </c>
      <c r="D24" s="15">
        <v>298</v>
      </c>
      <c r="E24" s="61">
        <v>565</v>
      </c>
      <c r="F24" s="15">
        <v>728</v>
      </c>
      <c r="G24" s="61">
        <v>560.4</v>
      </c>
      <c r="H24" s="15">
        <v>264</v>
      </c>
      <c r="I24" s="61">
        <v>512.4</v>
      </c>
    </row>
    <row r="25" spans="1:9" ht="9.75" customHeight="1">
      <c r="A25" s="8">
        <v>1998</v>
      </c>
      <c r="B25" s="15">
        <v>1368</v>
      </c>
      <c r="C25" s="61">
        <v>529</v>
      </c>
      <c r="D25" s="15">
        <v>315</v>
      </c>
      <c r="E25" s="61">
        <v>611.5</v>
      </c>
      <c r="F25" s="15">
        <v>785</v>
      </c>
      <c r="G25" s="61">
        <v>542.4</v>
      </c>
      <c r="H25" s="15">
        <v>268</v>
      </c>
      <c r="I25" s="61">
        <v>491.3</v>
      </c>
    </row>
    <row r="26" spans="1:9" ht="9.75" customHeight="1">
      <c r="A26" s="8">
        <v>1999</v>
      </c>
      <c r="B26" s="15">
        <v>985</v>
      </c>
      <c r="C26" s="61">
        <v>562</v>
      </c>
      <c r="D26" s="15">
        <v>209</v>
      </c>
      <c r="E26" s="61">
        <v>643.1</v>
      </c>
      <c r="F26" s="15">
        <v>531</v>
      </c>
      <c r="G26" s="61">
        <v>513.9</v>
      </c>
      <c r="H26" s="15">
        <v>245</v>
      </c>
      <c r="I26" s="61">
        <v>605.5</v>
      </c>
    </row>
    <row r="27" spans="1:9" ht="9.75" customHeight="1">
      <c r="A27" s="8">
        <v>2000</v>
      </c>
      <c r="B27" s="15">
        <v>663</v>
      </c>
      <c r="C27" s="61">
        <v>593.5</v>
      </c>
      <c r="D27" s="15">
        <v>103</v>
      </c>
      <c r="E27" s="61">
        <v>700.2</v>
      </c>
      <c r="F27" s="15">
        <v>448</v>
      </c>
      <c r="G27" s="61">
        <v>560.4</v>
      </c>
      <c r="H27" s="15">
        <v>112</v>
      </c>
      <c r="I27" s="61">
        <v>656.6</v>
      </c>
    </row>
    <row r="28" spans="1:9" ht="9.75" customHeight="1">
      <c r="A28" s="8">
        <v>2001</v>
      </c>
      <c r="B28" s="15">
        <v>409</v>
      </c>
      <c r="C28" s="61">
        <v>634</v>
      </c>
      <c r="D28" s="15">
        <v>32</v>
      </c>
      <c r="E28" s="61">
        <v>750.2</v>
      </c>
      <c r="F28" s="15">
        <v>307</v>
      </c>
      <c r="G28" s="61">
        <v>612</v>
      </c>
      <c r="H28" s="15">
        <v>70</v>
      </c>
      <c r="I28" s="61">
        <v>691.2</v>
      </c>
    </row>
    <row r="29" spans="1:9" ht="9.75" customHeight="1">
      <c r="A29" s="8">
        <v>2002</v>
      </c>
      <c r="B29" s="15">
        <v>429</v>
      </c>
      <c r="C29" s="61">
        <v>689.775</v>
      </c>
      <c r="D29" s="15">
        <v>86</v>
      </c>
      <c r="E29" s="61">
        <v>761</v>
      </c>
      <c r="F29" s="15">
        <v>262</v>
      </c>
      <c r="G29" s="61">
        <v>655</v>
      </c>
      <c r="H29" s="15">
        <v>81</v>
      </c>
      <c r="I29" s="61">
        <v>715</v>
      </c>
    </row>
    <row r="30" spans="1:9" ht="9.75" customHeight="1">
      <c r="A30" s="8">
        <v>2003</v>
      </c>
      <c r="B30" s="15">
        <v>534</v>
      </c>
      <c r="C30" s="61">
        <v>693.1</v>
      </c>
      <c r="D30" s="15">
        <v>101</v>
      </c>
      <c r="E30" s="61">
        <v>815.7</v>
      </c>
      <c r="F30" s="15">
        <v>347</v>
      </c>
      <c r="G30" s="61">
        <v>666.6</v>
      </c>
      <c r="H30" s="15">
        <v>86</v>
      </c>
      <c r="I30" s="61">
        <v>691.9</v>
      </c>
    </row>
    <row r="31" spans="1:9" ht="9.75" customHeight="1">
      <c r="A31" s="8">
        <v>2004</v>
      </c>
      <c r="B31" s="15">
        <v>512</v>
      </c>
      <c r="C31" s="61">
        <v>724.4</v>
      </c>
      <c r="D31" s="15">
        <v>108</v>
      </c>
      <c r="E31" s="61">
        <v>828.2</v>
      </c>
      <c r="F31" s="15">
        <v>308</v>
      </c>
      <c r="G31" s="61">
        <v>687.4</v>
      </c>
      <c r="H31" s="15">
        <v>96</v>
      </c>
      <c r="I31" s="61">
        <v>747</v>
      </c>
    </row>
    <row r="32" spans="1:9" ht="9.75" customHeight="1">
      <c r="A32" s="8">
        <v>2005</v>
      </c>
      <c r="B32" s="15">
        <v>521</v>
      </c>
      <c r="C32" s="61">
        <v>807.375</v>
      </c>
      <c r="D32" s="15">
        <v>136</v>
      </c>
      <c r="E32" s="61">
        <v>869.8</v>
      </c>
      <c r="F32" s="15">
        <v>242</v>
      </c>
      <c r="G32" s="61">
        <v>779</v>
      </c>
      <c r="H32" s="15">
        <v>143</v>
      </c>
      <c r="I32" s="61">
        <v>798</v>
      </c>
    </row>
    <row r="33" spans="1:9" ht="9.75" customHeight="1">
      <c r="A33" s="8">
        <v>2006</v>
      </c>
      <c r="B33" s="15">
        <v>578</v>
      </c>
      <c r="C33" s="61">
        <v>819.55</v>
      </c>
      <c r="D33" s="15">
        <v>184</v>
      </c>
      <c r="E33" s="61">
        <v>866.8</v>
      </c>
      <c r="F33" s="15">
        <v>241</v>
      </c>
      <c r="G33" s="61">
        <v>795.7</v>
      </c>
      <c r="H33" s="15">
        <v>153</v>
      </c>
      <c r="I33" s="61">
        <v>802.8</v>
      </c>
    </row>
    <row r="34" spans="1:9" ht="9.75" customHeight="1">
      <c r="A34" s="8">
        <v>2007</v>
      </c>
      <c r="B34" s="15">
        <v>485</v>
      </c>
      <c r="C34" s="61">
        <v>890.15</v>
      </c>
      <c r="D34" s="15">
        <v>181</v>
      </c>
      <c r="E34" s="61">
        <v>908.525</v>
      </c>
      <c r="F34" s="15">
        <v>212.25</v>
      </c>
      <c r="G34" s="61">
        <v>875.4</v>
      </c>
      <c r="H34" s="15">
        <v>91.75</v>
      </c>
      <c r="I34" s="61">
        <v>901.475</v>
      </c>
    </row>
    <row r="35" spans="1:9" ht="9.75" customHeight="1">
      <c r="A35" s="8">
        <v>2008</v>
      </c>
      <c r="B35" s="15">
        <v>603</v>
      </c>
      <c r="C35" s="61">
        <v>968.939438168336</v>
      </c>
      <c r="D35" s="15">
        <v>226.5</v>
      </c>
      <c r="E35" s="61">
        <v>894.9567079196879</v>
      </c>
      <c r="F35" s="15">
        <v>246.5</v>
      </c>
      <c r="G35" s="61">
        <v>968.766204580047</v>
      </c>
      <c r="H35" s="15">
        <v>130</v>
      </c>
      <c r="I35" s="61">
        <v>1086.5293071362473</v>
      </c>
    </row>
    <row r="36" spans="1:9" ht="9.75" customHeight="1">
      <c r="A36" s="8">
        <v>2009</v>
      </c>
      <c r="B36" s="15">
        <v>1000.25</v>
      </c>
      <c r="C36" s="61">
        <v>875.2988047055167</v>
      </c>
      <c r="D36" s="15">
        <v>395.25</v>
      </c>
      <c r="E36" s="61">
        <v>836.7034816570466</v>
      </c>
      <c r="F36" s="15">
        <v>387.25</v>
      </c>
      <c r="G36" s="61">
        <v>881.0078820376249</v>
      </c>
      <c r="H36" s="15">
        <v>217.75</v>
      </c>
      <c r="I36" s="61">
        <v>941.0789187037493</v>
      </c>
    </row>
    <row r="37" spans="1:9" ht="9.75" customHeight="1">
      <c r="A37" s="25">
        <v>2010</v>
      </c>
      <c r="B37" s="96">
        <f>B16</f>
        <v>1214.5</v>
      </c>
      <c r="C37" s="97">
        <f aca="true" t="shared" si="0" ref="C37:I37">C16</f>
        <v>921.5174165034605</v>
      </c>
      <c r="D37" s="96">
        <f t="shared" si="0"/>
        <v>225.5</v>
      </c>
      <c r="E37" s="97">
        <f t="shared" si="0"/>
        <v>827.625877275964</v>
      </c>
      <c r="F37" s="96">
        <f t="shared" si="0"/>
        <v>767</v>
      </c>
      <c r="G37" s="97">
        <f t="shared" si="0"/>
        <v>923.7743676504399</v>
      </c>
      <c r="H37" s="96">
        <f t="shared" si="0"/>
        <v>222</v>
      </c>
      <c r="I37" s="97">
        <f t="shared" si="0"/>
        <v>1004.8925701426709</v>
      </c>
    </row>
    <row r="39" spans="1:7" ht="12.75">
      <c r="A39" s="74" t="s">
        <v>40</v>
      </c>
      <c r="G39" s="64"/>
    </row>
    <row r="40" spans="7:9" ht="12.75">
      <c r="G40" s="64"/>
      <c r="H40" s="52"/>
      <c r="I40" s="52"/>
    </row>
  </sheetData>
  <mergeCells count="5">
    <mergeCell ref="A9:I9"/>
    <mergeCell ref="H11:I11"/>
    <mergeCell ref="B11:C11"/>
    <mergeCell ref="D11:E11"/>
    <mergeCell ref="F11:G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6" r:id="rId2"/>
  <headerFooter alignWithMargins="0">
    <oddHeader>&amp;C&amp;A</oddHeader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39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7.57421875" style="0" customWidth="1"/>
    <col min="3" max="3" width="9.8515625" style="0" customWidth="1"/>
    <col min="4" max="4" width="10.8515625" style="0" customWidth="1"/>
    <col min="5" max="5" width="8.421875" style="0" customWidth="1"/>
    <col min="6" max="6" width="10.7109375" style="0" customWidth="1"/>
    <col min="7" max="7" width="11.00390625" style="0" customWidth="1"/>
    <col min="8" max="8" width="7.28125" style="0" customWidth="1"/>
    <col min="9" max="9" width="9.8515625" style="0" customWidth="1"/>
    <col min="10" max="10" width="10.7109375" style="0" customWidth="1"/>
    <col min="11" max="11" width="7.8515625" style="0" customWidth="1"/>
    <col min="12" max="12" width="11.140625" style="0" customWidth="1"/>
    <col min="13" max="13" width="10.7109375" style="0" customWidth="1"/>
    <col min="15" max="15" width="0" style="0" hidden="1" customWidth="1"/>
    <col min="16" max="16" width="7.140625" style="0" hidden="1" customWidth="1"/>
    <col min="17" max="17" width="0" style="0" hidden="1" customWidth="1"/>
    <col min="18" max="18" width="8.8515625" style="0" hidden="1" customWidth="1"/>
    <col min="19" max="19" width="0.5625" style="0" customWidth="1"/>
  </cols>
  <sheetData>
    <row r="4" spans="11:16" ht="12.75">
      <c r="K4" s="68"/>
      <c r="L4" s="68"/>
      <c r="M4" s="68"/>
      <c r="N4" s="68"/>
      <c r="O4" s="70"/>
      <c r="P4" s="70"/>
    </row>
    <row r="5" spans="5:16" ht="12.75">
      <c r="E5" s="47"/>
      <c r="H5" s="49"/>
      <c r="L5" s="67"/>
      <c r="M5" s="67"/>
      <c r="N5" s="67"/>
      <c r="O5" s="67"/>
      <c r="P5" s="67"/>
    </row>
    <row r="6" spans="5:16" ht="12.75">
      <c r="E6" s="49"/>
      <c r="H6" s="49"/>
      <c r="L6" s="70"/>
      <c r="M6" s="67"/>
      <c r="N6" s="67"/>
      <c r="O6" s="67"/>
      <c r="P6" s="67"/>
    </row>
    <row r="7" spans="4:8" ht="12.75">
      <c r="D7" s="47"/>
      <c r="H7" s="49"/>
    </row>
    <row r="8" spans="4:8" ht="12.75">
      <c r="D8" s="47"/>
      <c r="H8" s="49"/>
    </row>
    <row r="9" spans="1:13" ht="30" customHeight="1">
      <c r="A9" s="109" t="s">
        <v>50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4:6" ht="12.75">
      <c r="D10" s="20"/>
      <c r="E10" s="20"/>
      <c r="F10" s="19"/>
    </row>
    <row r="11" spans="2:13" ht="12.75">
      <c r="B11" s="9" t="s">
        <v>10</v>
      </c>
      <c r="C11" s="9"/>
      <c r="D11" s="9"/>
      <c r="E11" s="9" t="s">
        <v>13</v>
      </c>
      <c r="F11" s="9"/>
      <c r="G11" s="9"/>
      <c r="H11" s="9" t="s">
        <v>11</v>
      </c>
      <c r="I11" s="9"/>
      <c r="J11" s="9"/>
      <c r="K11" s="9" t="s">
        <v>12</v>
      </c>
      <c r="L11" s="9"/>
      <c r="M11" s="9"/>
    </row>
    <row r="12" spans="2:13" ht="12.75">
      <c r="B12" s="11" t="s">
        <v>18</v>
      </c>
      <c r="C12" s="11" t="s">
        <v>21</v>
      </c>
      <c r="D12" s="11" t="s">
        <v>38</v>
      </c>
      <c r="E12" s="11" t="s">
        <v>18</v>
      </c>
      <c r="F12" s="11" t="s">
        <v>21</v>
      </c>
      <c r="G12" s="11" t="s">
        <v>38</v>
      </c>
      <c r="H12" s="11" t="s">
        <v>18</v>
      </c>
      <c r="I12" s="11" t="s">
        <v>21</v>
      </c>
      <c r="J12" s="11" t="s">
        <v>38</v>
      </c>
      <c r="K12" s="11" t="s">
        <v>18</v>
      </c>
      <c r="L12" s="11" t="s">
        <v>21</v>
      </c>
      <c r="M12" s="11" t="s">
        <v>38</v>
      </c>
    </row>
    <row r="13" spans="1:18" s="1" customFormat="1" ht="9.75" customHeight="1">
      <c r="A13" s="65">
        <v>2010</v>
      </c>
      <c r="O13" s="88"/>
      <c r="P13" s="88"/>
      <c r="Q13" s="89"/>
      <c r="R13" s="86">
        <f>B13-'T1'!G13</f>
        <v>0</v>
      </c>
    </row>
    <row r="14" spans="1:18" s="48" customFormat="1" ht="9.75" customHeight="1">
      <c r="A14" s="3" t="s">
        <v>0</v>
      </c>
      <c r="B14" s="66">
        <f>'T1'!G14</f>
        <v>16148.75</v>
      </c>
      <c r="C14" s="57">
        <f>'T5'!F14</f>
        <v>3869.999196664634</v>
      </c>
      <c r="D14" s="30">
        <f>'T3'!E14</f>
        <v>318.90212057860913</v>
      </c>
      <c r="E14" s="21">
        <v>4171.75</v>
      </c>
      <c r="F14" s="57">
        <v>3539.261440030828</v>
      </c>
      <c r="G14" s="30">
        <v>288.05843611363525</v>
      </c>
      <c r="H14" s="21">
        <v>8340</v>
      </c>
      <c r="I14" s="57">
        <v>3656.71697484151</v>
      </c>
      <c r="J14" s="30">
        <v>302.17909615977317</v>
      </c>
      <c r="K14" s="21">
        <v>3637</v>
      </c>
      <c r="L14" s="57">
        <v>4743.644563364884</v>
      </c>
      <c r="M14" s="30">
        <v>390.7443373895913</v>
      </c>
      <c r="O14" s="88">
        <f>SUM(E14,H14,K14)</f>
        <v>16148.75</v>
      </c>
      <c r="P14" s="88">
        <f>O14-B14</f>
        <v>0</v>
      </c>
      <c r="Q14" s="89" t="b">
        <f>EXACT(O14,B14)</f>
        <v>1</v>
      </c>
      <c r="R14" s="86">
        <f>B14-'T1'!G14</f>
        <v>0</v>
      </c>
    </row>
    <row r="15" spans="1:18" s="48" customFormat="1" ht="9.75" customHeight="1">
      <c r="A15" s="3" t="s">
        <v>1</v>
      </c>
      <c r="B15" s="66">
        <f>'T1'!G15</f>
        <v>17101</v>
      </c>
      <c r="C15" s="57">
        <f>'T5'!F15</f>
        <v>3892.1699984535244</v>
      </c>
      <c r="D15" s="30">
        <f>'T3'!E15</f>
        <v>325.0550257000342</v>
      </c>
      <c r="E15" s="21">
        <v>4326.75</v>
      </c>
      <c r="F15" s="57">
        <v>3477.9258030397295</v>
      </c>
      <c r="G15" s="30">
        <v>284.3160861136352</v>
      </c>
      <c r="H15" s="21">
        <v>8850.5</v>
      </c>
      <c r="I15" s="57">
        <v>3706.5832223316784</v>
      </c>
      <c r="J15" s="30">
        <v>312.29300159868745</v>
      </c>
      <c r="K15" s="21">
        <v>3923.75</v>
      </c>
      <c r="L15" s="57">
        <v>4771.788240045025</v>
      </c>
      <c r="M15" s="30">
        <v>398.54174061501317</v>
      </c>
      <c r="O15" s="88">
        <f>SUM(E15,H15,K15)</f>
        <v>17101</v>
      </c>
      <c r="P15" s="88">
        <f>O15-B15</f>
        <v>0</v>
      </c>
      <c r="Q15" s="89" t="b">
        <f>EXACT(O15,B15)</f>
        <v>1</v>
      </c>
      <c r="R15" s="86">
        <f>B15-'T1'!G15</f>
        <v>0</v>
      </c>
    </row>
    <row r="16" spans="1:18" s="48" customFormat="1" ht="9.75" customHeight="1">
      <c r="A16" s="3" t="s">
        <v>2</v>
      </c>
      <c r="B16" s="66">
        <f>'T1'!G16</f>
        <v>18184</v>
      </c>
      <c r="C16" s="57">
        <f>'T5'!F16</f>
        <v>3891.02700998205</v>
      </c>
      <c r="D16" s="30">
        <f>'T3'!E16</f>
        <v>330.32546048390805</v>
      </c>
      <c r="E16" s="21">
        <v>4525.5</v>
      </c>
      <c r="F16" s="57">
        <v>3368.1995633019437</v>
      </c>
      <c r="G16" s="30">
        <v>272.6884377716547</v>
      </c>
      <c r="H16" s="21">
        <v>9084.5</v>
      </c>
      <c r="I16" s="57">
        <v>3752.347808557921</v>
      </c>
      <c r="J16" s="30">
        <v>325.55573594958184</v>
      </c>
      <c r="K16" s="21">
        <v>4574</v>
      </c>
      <c r="L16" s="57">
        <v>4685.537651351721</v>
      </c>
      <c r="M16" s="30">
        <v>398.52078734003874</v>
      </c>
      <c r="O16" s="88">
        <f>SUM(E16,H16,K16)</f>
        <v>18184</v>
      </c>
      <c r="P16" s="88">
        <f>O16-B16</f>
        <v>0</v>
      </c>
      <c r="Q16" s="89" t="b">
        <f>EXACT(O16,B16)</f>
        <v>1</v>
      </c>
      <c r="R16" s="86">
        <f>B16-'T1'!G16</f>
        <v>0</v>
      </c>
    </row>
    <row r="17" spans="1:18" ht="9.75" customHeight="1">
      <c r="A17" s="4">
        <v>2011</v>
      </c>
      <c r="B17" s="59"/>
      <c r="C17" s="58"/>
      <c r="D17" s="32"/>
      <c r="O17" s="75"/>
      <c r="P17" s="75"/>
      <c r="Q17" s="76"/>
      <c r="R17" s="81"/>
    </row>
    <row r="18" spans="1:18" s="48" customFormat="1" ht="9.75" customHeight="1">
      <c r="A18" s="3" t="s">
        <v>3</v>
      </c>
      <c r="B18" s="66">
        <f>'T1'!G18</f>
        <v>20830.99999999999</v>
      </c>
      <c r="C18" s="57">
        <f>'T5'!F18</f>
        <v>3880.0792354126243</v>
      </c>
      <c r="D18" s="30">
        <f>'T3'!E18</f>
        <v>336.0630392164901</v>
      </c>
      <c r="E18" s="21">
        <v>4877.25</v>
      </c>
      <c r="F18" s="57">
        <v>3339.514024073548</v>
      </c>
      <c r="G18" s="30">
        <v>272.24190551809994</v>
      </c>
      <c r="H18" s="21">
        <v>10397.75</v>
      </c>
      <c r="I18" s="57">
        <v>3739.4521107530527</v>
      </c>
      <c r="J18" s="30">
        <v>335.3107251178574</v>
      </c>
      <c r="K18" s="21">
        <v>5556</v>
      </c>
      <c r="L18" s="57">
        <v>4635.590161588043</v>
      </c>
      <c r="M18" s="30">
        <v>395.76328172483863</v>
      </c>
      <c r="O18" s="88" t="e">
        <f>SUM(#REF!,#REF!,#REF!)</f>
        <v>#REF!</v>
      </c>
      <c r="P18" s="88" t="e">
        <f>O18-B18</f>
        <v>#REF!</v>
      </c>
      <c r="Q18" s="89" t="e">
        <f>EXACT(O18,B18)</f>
        <v>#REF!</v>
      </c>
      <c r="R18" s="86">
        <f>B18-'T1'!G18</f>
        <v>0</v>
      </c>
    </row>
    <row r="19" spans="1:18" s="48" customFormat="1" ht="9.75" customHeight="1">
      <c r="A19" s="5" t="s">
        <v>0</v>
      </c>
      <c r="B19" s="59">
        <f>'T1'!G19</f>
        <v>24012.499999999978</v>
      </c>
      <c r="C19" s="58">
        <f>'T5'!F19</f>
        <v>3863.8399663615164</v>
      </c>
      <c r="D19" s="32">
        <f>'T3'!E19</f>
        <v>335.91119002997823</v>
      </c>
      <c r="E19" s="22">
        <v>5091.5</v>
      </c>
      <c r="F19" s="58">
        <v>3307.9582077936316</v>
      </c>
      <c r="G19" s="32">
        <v>271.832532502145</v>
      </c>
      <c r="H19" s="22">
        <v>12167</v>
      </c>
      <c r="I19" s="58">
        <v>3729.2206939157145</v>
      </c>
      <c r="J19" s="32">
        <v>335.6116252983339</v>
      </c>
      <c r="K19" s="22">
        <v>6754</v>
      </c>
      <c r="L19" s="58">
        <v>4561.090279379424</v>
      </c>
      <c r="M19" s="32">
        <v>389.1294574129771</v>
      </c>
      <c r="O19" s="88"/>
      <c r="P19" s="88"/>
      <c r="Q19" s="89"/>
      <c r="R19" s="86"/>
    </row>
    <row r="20" spans="1:18" ht="9.75" customHeight="1">
      <c r="A20" s="99"/>
      <c r="B20" s="59"/>
      <c r="C20" s="58"/>
      <c r="D20" s="32"/>
      <c r="E20" s="22"/>
      <c r="F20" s="58"/>
      <c r="G20" s="32"/>
      <c r="H20" s="22"/>
      <c r="I20" s="58"/>
      <c r="J20" s="32"/>
      <c r="K20" s="22"/>
      <c r="L20" s="58"/>
      <c r="M20" s="32"/>
      <c r="O20" s="88"/>
      <c r="P20" s="88"/>
      <c r="Q20" s="89"/>
      <c r="R20" s="86">
        <f>B20-'T1'!G20</f>
        <v>0</v>
      </c>
    </row>
    <row r="21" spans="1:18" ht="9.75" customHeight="1">
      <c r="A21" s="7">
        <v>1994</v>
      </c>
      <c r="B21" s="37">
        <v>7029</v>
      </c>
      <c r="C21" s="38">
        <v>1331.2</v>
      </c>
      <c r="D21" s="34">
        <v>111</v>
      </c>
      <c r="E21" s="39">
        <v>1080</v>
      </c>
      <c r="F21" s="38">
        <v>1205</v>
      </c>
      <c r="G21" s="34">
        <v>98.4</v>
      </c>
      <c r="H21" s="39">
        <v>3610</v>
      </c>
      <c r="I21" s="38">
        <v>1129.9</v>
      </c>
      <c r="J21" s="34">
        <v>94.4</v>
      </c>
      <c r="K21" s="39">
        <v>2340</v>
      </c>
      <c r="L21" s="38">
        <v>1682.8</v>
      </c>
      <c r="M21" s="38">
        <v>133.4</v>
      </c>
      <c r="O21" s="75">
        <f aca="true" t="shared" si="0" ref="O21:O34">SUM(E21,H21,K21)</f>
        <v>7030</v>
      </c>
      <c r="P21" s="75">
        <f aca="true" t="shared" si="1" ref="P21:P34">O21-B21</f>
        <v>1</v>
      </c>
      <c r="Q21" s="76" t="b">
        <f aca="true" t="shared" si="2" ref="Q21:Q34">EXACT(O21,B21)</f>
        <v>0</v>
      </c>
      <c r="R21" s="81">
        <f>B21-'T1'!G21</f>
        <v>0</v>
      </c>
    </row>
    <row r="22" spans="1:18" ht="9.75" customHeight="1">
      <c r="A22" s="8">
        <v>1995</v>
      </c>
      <c r="B22" s="37">
        <v>7646</v>
      </c>
      <c r="C22" s="38">
        <v>1350.8</v>
      </c>
      <c r="D22" s="34">
        <v>126</v>
      </c>
      <c r="E22" s="39">
        <v>1422</v>
      </c>
      <c r="F22" s="38">
        <v>1469.5</v>
      </c>
      <c r="G22" s="34">
        <v>135.1</v>
      </c>
      <c r="H22" s="39">
        <v>4071</v>
      </c>
      <c r="I22" s="38">
        <v>1143.4</v>
      </c>
      <c r="J22" s="34">
        <v>101.3</v>
      </c>
      <c r="K22" s="39">
        <v>2154</v>
      </c>
      <c r="L22" s="38">
        <v>1673.8</v>
      </c>
      <c r="M22" s="38">
        <v>170.3</v>
      </c>
      <c r="O22" s="75">
        <f t="shared" si="0"/>
        <v>7647</v>
      </c>
      <c r="P22" s="75">
        <f t="shared" si="1"/>
        <v>1</v>
      </c>
      <c r="Q22" s="76" t="b">
        <f t="shared" si="2"/>
        <v>0</v>
      </c>
      <c r="R22" s="81">
        <f>B22-'T1'!G22</f>
        <v>0</v>
      </c>
    </row>
    <row r="23" spans="1:18" ht="9.75" customHeight="1">
      <c r="A23" s="8">
        <v>1996</v>
      </c>
      <c r="B23" s="37">
        <v>11071</v>
      </c>
      <c r="C23" s="38">
        <v>1398.9</v>
      </c>
      <c r="D23" s="34">
        <v>124</v>
      </c>
      <c r="E23" s="39">
        <v>2144</v>
      </c>
      <c r="F23" s="38">
        <v>1558.1</v>
      </c>
      <c r="G23" s="34">
        <v>133.7</v>
      </c>
      <c r="H23" s="39">
        <v>6519</v>
      </c>
      <c r="I23" s="38">
        <v>1247.1</v>
      </c>
      <c r="J23" s="34">
        <v>110.5</v>
      </c>
      <c r="K23" s="39">
        <v>2408</v>
      </c>
      <c r="L23" s="38">
        <v>1682.8</v>
      </c>
      <c r="M23" s="38">
        <v>153.3</v>
      </c>
      <c r="O23" s="75">
        <f t="shared" si="0"/>
        <v>11071</v>
      </c>
      <c r="P23" s="75">
        <f t="shared" si="1"/>
        <v>0</v>
      </c>
      <c r="Q23" s="76" t="b">
        <f t="shared" si="2"/>
        <v>1</v>
      </c>
      <c r="R23" s="81">
        <f>B23-'T1'!G23</f>
        <v>0</v>
      </c>
    </row>
    <row r="24" spans="1:18" ht="9.75" customHeight="1">
      <c r="A24" s="8">
        <v>1997</v>
      </c>
      <c r="B24" s="37">
        <v>10572</v>
      </c>
      <c r="C24" s="38">
        <v>1404.9</v>
      </c>
      <c r="D24" s="34">
        <v>127</v>
      </c>
      <c r="E24" s="39">
        <v>1813</v>
      </c>
      <c r="F24" s="38">
        <v>1709.9</v>
      </c>
      <c r="G24" s="34">
        <v>139.7</v>
      </c>
      <c r="H24" s="39">
        <v>6643</v>
      </c>
      <c r="I24" s="38">
        <v>1239.6</v>
      </c>
      <c r="J24" s="34">
        <v>107.6</v>
      </c>
      <c r="K24" s="39">
        <v>2116</v>
      </c>
      <c r="L24" s="38">
        <v>1696.4</v>
      </c>
      <c r="M24" s="38">
        <v>138.4</v>
      </c>
      <c r="O24" s="75">
        <f t="shared" si="0"/>
        <v>10572</v>
      </c>
      <c r="P24" s="75">
        <f t="shared" si="1"/>
        <v>0</v>
      </c>
      <c r="Q24" s="76" t="b">
        <f t="shared" si="2"/>
        <v>1</v>
      </c>
      <c r="R24" s="81">
        <f>B24-'T1'!G24</f>
        <v>0</v>
      </c>
    </row>
    <row r="25" spans="1:18" ht="9.75" customHeight="1">
      <c r="A25" s="8">
        <v>1998</v>
      </c>
      <c r="B25" s="37">
        <v>7142</v>
      </c>
      <c r="C25" s="38">
        <v>1451.4</v>
      </c>
      <c r="D25" s="34">
        <v>136</v>
      </c>
      <c r="E25" s="39">
        <v>1144</v>
      </c>
      <c r="F25" s="38">
        <v>1935.3</v>
      </c>
      <c r="G25" s="34">
        <v>165.5</v>
      </c>
      <c r="H25" s="39">
        <v>4654</v>
      </c>
      <c r="I25" s="38">
        <v>1241.1</v>
      </c>
      <c r="J25" s="34">
        <v>114.8</v>
      </c>
      <c r="K25" s="39">
        <v>1345</v>
      </c>
      <c r="L25" s="38">
        <v>1794</v>
      </c>
      <c r="M25" s="38">
        <v>190.7</v>
      </c>
      <c r="O25" s="75">
        <f t="shared" si="0"/>
        <v>7143</v>
      </c>
      <c r="P25" s="75">
        <f t="shared" si="1"/>
        <v>1</v>
      </c>
      <c r="Q25" s="76" t="b">
        <f t="shared" si="2"/>
        <v>0</v>
      </c>
      <c r="R25" s="81">
        <f>B25-'T1'!G25</f>
        <v>0</v>
      </c>
    </row>
    <row r="26" spans="1:18" ht="9.75" customHeight="1">
      <c r="A26" s="8">
        <v>1999</v>
      </c>
      <c r="B26" s="37">
        <v>4589</v>
      </c>
      <c r="C26" s="38">
        <v>1879.7</v>
      </c>
      <c r="D26" s="34">
        <v>164</v>
      </c>
      <c r="E26" s="39">
        <v>1045</v>
      </c>
      <c r="F26" s="38">
        <v>2362</v>
      </c>
      <c r="G26" s="34">
        <v>199.8</v>
      </c>
      <c r="H26" s="39">
        <v>2693</v>
      </c>
      <c r="I26" s="38">
        <v>1589.7</v>
      </c>
      <c r="J26" s="34">
        <v>135.4</v>
      </c>
      <c r="K26" s="39">
        <v>851</v>
      </c>
      <c r="L26" s="38">
        <v>2231.3</v>
      </c>
      <c r="M26" s="38">
        <v>215.5</v>
      </c>
      <c r="O26" s="75">
        <f t="shared" si="0"/>
        <v>4589</v>
      </c>
      <c r="P26" s="75">
        <f t="shared" si="1"/>
        <v>0</v>
      </c>
      <c r="Q26" s="76" t="b">
        <f t="shared" si="2"/>
        <v>1</v>
      </c>
      <c r="R26" s="81">
        <f>B26-'T1'!G26</f>
        <v>0</v>
      </c>
    </row>
    <row r="27" spans="1:18" ht="9.75" customHeight="1">
      <c r="A27" s="8">
        <v>2000</v>
      </c>
      <c r="B27" s="37">
        <v>5836</v>
      </c>
      <c r="C27" s="38">
        <v>2339.4</v>
      </c>
      <c r="D27" s="34">
        <v>200</v>
      </c>
      <c r="E27" s="39">
        <v>1903</v>
      </c>
      <c r="F27" s="38">
        <v>2639.9</v>
      </c>
      <c r="G27" s="34">
        <v>212.8</v>
      </c>
      <c r="H27" s="39">
        <v>2852</v>
      </c>
      <c r="I27" s="38">
        <v>1968.3</v>
      </c>
      <c r="J27" s="34">
        <v>168.8</v>
      </c>
      <c r="K27" s="39">
        <v>1081</v>
      </c>
      <c r="L27" s="38">
        <v>2821.8</v>
      </c>
      <c r="M27" s="38">
        <v>261.1</v>
      </c>
      <c r="O27" s="75">
        <f t="shared" si="0"/>
        <v>5836</v>
      </c>
      <c r="P27" s="75">
        <f t="shared" si="1"/>
        <v>0</v>
      </c>
      <c r="Q27" s="76" t="b">
        <f t="shared" si="2"/>
        <v>1</v>
      </c>
      <c r="R27" s="81">
        <f>B27-'T1'!G27</f>
        <v>0</v>
      </c>
    </row>
    <row r="28" spans="1:18" ht="9.75" customHeight="1">
      <c r="A28" s="8">
        <v>2001</v>
      </c>
      <c r="B28" s="37">
        <v>8532</v>
      </c>
      <c r="C28" s="38">
        <v>2408.4</v>
      </c>
      <c r="D28" s="34">
        <v>203</v>
      </c>
      <c r="E28" s="39">
        <v>2575</v>
      </c>
      <c r="F28" s="38">
        <v>2711.8</v>
      </c>
      <c r="G28" s="34">
        <v>216</v>
      </c>
      <c r="H28" s="39">
        <v>4574</v>
      </c>
      <c r="I28" s="38">
        <v>2122.6</v>
      </c>
      <c r="J28" s="34">
        <v>180.9</v>
      </c>
      <c r="K28" s="39">
        <v>1382</v>
      </c>
      <c r="L28" s="38">
        <v>2831.7</v>
      </c>
      <c r="M28" s="38">
        <v>257</v>
      </c>
      <c r="O28" s="75">
        <f t="shared" si="0"/>
        <v>8531</v>
      </c>
      <c r="P28" s="75">
        <f t="shared" si="1"/>
        <v>-1</v>
      </c>
      <c r="Q28" s="76" t="b">
        <f t="shared" si="2"/>
        <v>0</v>
      </c>
      <c r="R28" s="81">
        <f>B28-'T1'!G28</f>
        <v>0</v>
      </c>
    </row>
    <row r="29" spans="1:18" ht="9.75" customHeight="1">
      <c r="A29" s="8">
        <v>2002</v>
      </c>
      <c r="B29" s="37">
        <v>7880</v>
      </c>
      <c r="C29" s="38">
        <v>2594.5</v>
      </c>
      <c r="D29" s="34">
        <v>219</v>
      </c>
      <c r="E29" s="39">
        <v>1983</v>
      </c>
      <c r="F29" s="38">
        <v>2824</v>
      </c>
      <c r="G29" s="34">
        <v>236</v>
      </c>
      <c r="H29" s="39">
        <v>4587</v>
      </c>
      <c r="I29" s="38">
        <v>2364</v>
      </c>
      <c r="J29" s="34">
        <v>197</v>
      </c>
      <c r="K29" s="39">
        <v>1310</v>
      </c>
      <c r="L29" s="38">
        <v>3068</v>
      </c>
      <c r="M29" s="38">
        <v>272</v>
      </c>
      <c r="O29" s="75">
        <f t="shared" si="0"/>
        <v>7880</v>
      </c>
      <c r="P29" s="75">
        <f t="shared" si="1"/>
        <v>0</v>
      </c>
      <c r="Q29" s="76" t="b">
        <f t="shared" si="2"/>
        <v>1</v>
      </c>
      <c r="R29" s="81">
        <f>B29-'T1'!G29</f>
        <v>0</v>
      </c>
    </row>
    <row r="30" spans="1:18" ht="9.75" customHeight="1">
      <c r="A30" s="8">
        <v>2003</v>
      </c>
      <c r="B30" s="37">
        <v>6773</v>
      </c>
      <c r="C30" s="38">
        <v>3338.4</v>
      </c>
      <c r="D30" s="34">
        <v>244</v>
      </c>
      <c r="E30" s="39">
        <v>1282</v>
      </c>
      <c r="F30" s="54">
        <v>3187.4668301560337</v>
      </c>
      <c r="G30" s="34">
        <v>272.5</v>
      </c>
      <c r="H30" s="39">
        <v>4523</v>
      </c>
      <c r="I30" s="54">
        <v>3256.2591888367674</v>
      </c>
      <c r="J30" s="34">
        <v>227.8</v>
      </c>
      <c r="K30" s="39">
        <v>969</v>
      </c>
      <c r="L30" s="54">
        <v>3914.059668482953</v>
      </c>
      <c r="M30" s="38">
        <v>286.3</v>
      </c>
      <c r="N30" s="33"/>
      <c r="O30" s="75">
        <f t="shared" si="0"/>
        <v>6774</v>
      </c>
      <c r="P30" s="75">
        <f t="shared" si="1"/>
        <v>1</v>
      </c>
      <c r="Q30" s="76" t="b">
        <f t="shared" si="2"/>
        <v>0</v>
      </c>
      <c r="R30" s="81">
        <f>B30-'T1'!G30</f>
        <v>0</v>
      </c>
    </row>
    <row r="31" spans="1:18" ht="9.75" customHeight="1">
      <c r="A31" s="8">
        <v>2004</v>
      </c>
      <c r="B31" s="37">
        <v>6110</v>
      </c>
      <c r="C31" s="38">
        <v>3596.4</v>
      </c>
      <c r="D31" s="34">
        <v>264</v>
      </c>
      <c r="E31" s="39">
        <v>1399</v>
      </c>
      <c r="F31" s="54">
        <v>3438.0927790348155</v>
      </c>
      <c r="G31" s="34">
        <v>295</v>
      </c>
      <c r="H31" s="39">
        <v>3932</v>
      </c>
      <c r="I31" s="54">
        <v>3556.6327929222603</v>
      </c>
      <c r="J31" s="34">
        <v>248.4</v>
      </c>
      <c r="K31" s="39">
        <v>779</v>
      </c>
      <c r="L31" s="54">
        <v>4085.6222788222112</v>
      </c>
      <c r="M31" s="38">
        <v>292.3</v>
      </c>
      <c r="N31" s="33"/>
      <c r="O31" s="75">
        <f t="shared" si="0"/>
        <v>6110</v>
      </c>
      <c r="P31" s="75">
        <f t="shared" si="1"/>
        <v>0</v>
      </c>
      <c r="Q31" s="76" t="b">
        <f t="shared" si="2"/>
        <v>1</v>
      </c>
      <c r="R31" s="81">
        <f>B31-'T1'!G31</f>
        <v>0</v>
      </c>
    </row>
    <row r="32" spans="1:18" ht="9.75" customHeight="1">
      <c r="A32" s="8">
        <v>2005</v>
      </c>
      <c r="B32" s="37">
        <v>6524</v>
      </c>
      <c r="C32" s="38">
        <v>3935.5</v>
      </c>
      <c r="D32" s="34">
        <v>297</v>
      </c>
      <c r="E32" s="39">
        <v>1769</v>
      </c>
      <c r="F32" s="54">
        <v>3630.3521689330055</v>
      </c>
      <c r="G32" s="34">
        <v>304.4</v>
      </c>
      <c r="H32" s="39">
        <v>3824</v>
      </c>
      <c r="I32" s="54">
        <v>3978.1985382279427</v>
      </c>
      <c r="J32" s="34">
        <v>289.8</v>
      </c>
      <c r="K32" s="39">
        <v>932</v>
      </c>
      <c r="L32" s="54">
        <v>4342.434092660916</v>
      </c>
      <c r="M32" s="38">
        <v>316.7</v>
      </c>
      <c r="N32" s="33"/>
      <c r="O32" s="75">
        <f t="shared" si="0"/>
        <v>6525</v>
      </c>
      <c r="P32" s="75">
        <f t="shared" si="1"/>
        <v>1</v>
      </c>
      <c r="Q32" s="76" t="b">
        <f t="shared" si="2"/>
        <v>0</v>
      </c>
      <c r="R32" s="81">
        <f>B32-'T1'!G32</f>
        <v>0</v>
      </c>
    </row>
    <row r="33" spans="1:18" ht="9.75" customHeight="1">
      <c r="A33" s="8">
        <v>2006</v>
      </c>
      <c r="B33" s="37">
        <v>6936</v>
      </c>
      <c r="C33" s="38">
        <v>4272.8</v>
      </c>
      <c r="D33" s="34">
        <v>320.5</v>
      </c>
      <c r="E33" s="39">
        <v>2124</v>
      </c>
      <c r="F33" s="54">
        <v>3870.973108404295</v>
      </c>
      <c r="G33" s="34">
        <v>307.8</v>
      </c>
      <c r="H33" s="39">
        <v>3722</v>
      </c>
      <c r="I33" s="54">
        <v>4365.257671489675</v>
      </c>
      <c r="J33" s="34">
        <v>324</v>
      </c>
      <c r="K33" s="39">
        <v>1090</v>
      </c>
      <c r="L33" s="54">
        <v>4748.658248599352</v>
      </c>
      <c r="M33" s="38">
        <v>335.2</v>
      </c>
      <c r="N33" s="33"/>
      <c r="O33" s="75">
        <f t="shared" si="0"/>
        <v>6936</v>
      </c>
      <c r="P33" s="75">
        <f t="shared" si="1"/>
        <v>0</v>
      </c>
      <c r="Q33" s="76" t="b">
        <f t="shared" si="2"/>
        <v>1</v>
      </c>
      <c r="R33" s="81">
        <f>B33-'T1'!G33</f>
        <v>0</v>
      </c>
    </row>
    <row r="34" spans="1:18" ht="9.75" customHeight="1">
      <c r="A34" s="8">
        <v>2007</v>
      </c>
      <c r="B34" s="37">
        <v>10630.25</v>
      </c>
      <c r="C34" s="38">
        <v>4356.412662818049</v>
      </c>
      <c r="D34" s="34">
        <v>350.6954494570838</v>
      </c>
      <c r="E34" s="39">
        <v>3031</v>
      </c>
      <c r="F34" s="54">
        <v>3834.5571401362686</v>
      </c>
      <c r="G34" s="34">
        <v>311.39395682936834</v>
      </c>
      <c r="H34" s="39">
        <v>6066.75</v>
      </c>
      <c r="I34" s="54">
        <v>4490.949141664677</v>
      </c>
      <c r="J34" s="34">
        <v>357.33784399152336</v>
      </c>
      <c r="K34" s="39">
        <v>1532.5</v>
      </c>
      <c r="L34" s="54">
        <v>4847.08915671421</v>
      </c>
      <c r="M34" s="38">
        <v>404.421668997669</v>
      </c>
      <c r="N34" s="33"/>
      <c r="O34" s="75">
        <f t="shared" si="0"/>
        <v>10630.25</v>
      </c>
      <c r="P34" s="75">
        <f t="shared" si="1"/>
        <v>0</v>
      </c>
      <c r="Q34" s="76" t="b">
        <f t="shared" si="2"/>
        <v>1</v>
      </c>
      <c r="R34" s="81">
        <f>B34-'T1'!G34</f>
        <v>0</v>
      </c>
    </row>
    <row r="35" spans="1:18" ht="9.75" customHeight="1">
      <c r="A35" s="8">
        <v>2008</v>
      </c>
      <c r="B35" s="37">
        <v>13394.5</v>
      </c>
      <c r="C35" s="38">
        <v>4199.047998435861</v>
      </c>
      <c r="D35" s="34">
        <v>339.5397403837487</v>
      </c>
      <c r="E35" s="39">
        <v>4365.5</v>
      </c>
      <c r="F35" s="54">
        <v>3591.1575803979367</v>
      </c>
      <c r="G35" s="34">
        <v>290.34128354505646</v>
      </c>
      <c r="H35" s="39">
        <v>6906</v>
      </c>
      <c r="I35" s="54">
        <v>4393.726027840816</v>
      </c>
      <c r="J35" s="34">
        <v>352.4246664550053</v>
      </c>
      <c r="K35" s="39">
        <v>2123</v>
      </c>
      <c r="L35" s="54">
        <v>4809.048117029229</v>
      </c>
      <c r="M35" s="38">
        <v>398.3714398521645</v>
      </c>
      <c r="N35" s="33"/>
      <c r="O35" s="75">
        <f>SUM(E35,H35,K35)</f>
        <v>13394.5</v>
      </c>
      <c r="P35" s="75">
        <f>O35-B35</f>
        <v>0</v>
      </c>
      <c r="Q35" s="76" t="b">
        <f>EXACT(O35,B35)</f>
        <v>1</v>
      </c>
      <c r="R35" s="81">
        <f>B35-'T1'!G35</f>
        <v>0</v>
      </c>
    </row>
    <row r="36" spans="1:18" ht="9.75" customHeight="1">
      <c r="A36" s="8">
        <v>2009</v>
      </c>
      <c r="B36" s="37">
        <v>14052.75</v>
      </c>
      <c r="C36" s="38">
        <v>3778.897029993682</v>
      </c>
      <c r="D36" s="34">
        <v>310.06807952396065</v>
      </c>
      <c r="E36" s="39">
        <v>4008.5</v>
      </c>
      <c r="F36" s="54">
        <v>3550.001454889166</v>
      </c>
      <c r="G36" s="34">
        <v>295.2184556860228</v>
      </c>
      <c r="H36" s="39">
        <v>7378.25</v>
      </c>
      <c r="I36" s="54">
        <v>3581.6649859177837</v>
      </c>
      <c r="J36" s="34">
        <v>294.11275223910246</v>
      </c>
      <c r="K36" s="39">
        <v>2666</v>
      </c>
      <c r="L36" s="54">
        <v>4686.442456855332</v>
      </c>
      <c r="M36" s="38">
        <v>374.32332685080326</v>
      </c>
      <c r="N36" s="33"/>
      <c r="O36" s="75">
        <f>SUM(E36,H36,K36)</f>
        <v>14052.75</v>
      </c>
      <c r="P36" s="75">
        <f>O36-B36</f>
        <v>0</v>
      </c>
      <c r="Q36" s="76" t="b">
        <f>EXACT(O36,B36)</f>
        <v>1</v>
      </c>
      <c r="R36" s="81">
        <f>B36-'T1'!G36</f>
        <v>0</v>
      </c>
    </row>
    <row r="37" spans="1:18" ht="9.75" customHeight="1">
      <c r="A37" s="25">
        <v>2010</v>
      </c>
      <c r="B37" s="93">
        <f>B16</f>
        <v>18184</v>
      </c>
      <c r="C37" s="40">
        <f aca="true" t="shared" si="3" ref="C37:M37">C16</f>
        <v>3891.02700998205</v>
      </c>
      <c r="D37" s="35">
        <f t="shared" si="3"/>
        <v>330.32546048390805</v>
      </c>
      <c r="E37" s="94">
        <f t="shared" si="3"/>
        <v>4525.5</v>
      </c>
      <c r="F37" s="95">
        <f t="shared" si="3"/>
        <v>3368.1995633019437</v>
      </c>
      <c r="G37" s="35">
        <f t="shared" si="3"/>
        <v>272.6884377716547</v>
      </c>
      <c r="H37" s="94">
        <f t="shared" si="3"/>
        <v>9084.5</v>
      </c>
      <c r="I37" s="95">
        <f t="shared" si="3"/>
        <v>3752.347808557921</v>
      </c>
      <c r="J37" s="35">
        <f t="shared" si="3"/>
        <v>325.55573594958184</v>
      </c>
      <c r="K37" s="94">
        <f t="shared" si="3"/>
        <v>4574</v>
      </c>
      <c r="L37" s="95">
        <f t="shared" si="3"/>
        <v>4685.537651351721</v>
      </c>
      <c r="M37" s="40">
        <f t="shared" si="3"/>
        <v>398.52078734003874</v>
      </c>
      <c r="N37" s="33"/>
      <c r="O37" s="75"/>
      <c r="P37" s="75"/>
      <c r="Q37" s="76"/>
      <c r="R37" s="81"/>
    </row>
    <row r="38" spans="6:14" ht="12.75"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2.75">
      <c r="A39" s="74" t="s">
        <v>40</v>
      </c>
      <c r="F39" s="33"/>
      <c r="G39" s="33"/>
      <c r="H39" s="33"/>
      <c r="I39" s="33"/>
      <c r="J39" s="33"/>
      <c r="K39" s="33"/>
      <c r="L39" s="33"/>
      <c r="M39" s="33"/>
      <c r="N39" s="33"/>
    </row>
  </sheetData>
  <mergeCells count="1">
    <mergeCell ref="A9:M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7" r:id="rId2"/>
  <headerFooter alignWithMargins="0">
    <oddHeader>&amp;C&amp;A</oddHeader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ej14371c</dc:creator>
  <cp:keywords/>
  <dc:description/>
  <cp:lastModifiedBy>APUERTAG</cp:lastModifiedBy>
  <cp:lastPrinted>2011-07-28T12:15:32Z</cp:lastPrinted>
  <dcterms:created xsi:type="dcterms:W3CDTF">2008-09-25T15:17:51Z</dcterms:created>
  <dcterms:modified xsi:type="dcterms:W3CDTF">2011-08-03T07:40:55Z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