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externalReferences>
    <externalReference r:id="rId17"/>
  </externalReferences>
  <definedNames>
    <definedName name="_xlnm.Print_Area" localSheetId="12">'consolidado GV-DDFF'!$B$1:$J$24</definedName>
    <definedName name="_xlnm.Print_Area" localSheetId="11">'desglose cap 1 y 2'!$B$1:$K$68</definedName>
    <definedName name="_xlnm.Print_Area" localSheetId="4">'evol gto GV '!$B$1:$N$75</definedName>
    <definedName name="_xlnm.Print_Area" localSheetId="13">'evol gto GV-DDFF'!$B$1:$N$76</definedName>
    <definedName name="_xlnm.Print_Area" localSheetId="14">'evol ing GV-DDFF'!$B$1:$O$75</definedName>
    <definedName name="_xlnm.Print_Area" localSheetId="5">'evol ing-GV'!$B$1:$O$75</definedName>
    <definedName name="_xlnm.Print_Area" localSheetId="9">'Evolucion gasto DDFF'!$B$1:$N$75</definedName>
    <definedName name="_xlnm.Print_Area" localSheetId="10">'Evolución ingreso DDFF'!$B$1:$O$76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G26" i="38" l="1"/>
  <c r="E26" i="38"/>
  <c r="I26" i="38" s="1"/>
  <c r="G25" i="38"/>
  <c r="E25" i="38"/>
  <c r="I25" i="38" s="1"/>
  <c r="G23" i="38"/>
  <c r="I23" i="38" s="1"/>
  <c r="E23" i="38"/>
  <c r="G22" i="38"/>
  <c r="E22" i="38"/>
  <c r="E21" i="38" s="1"/>
  <c r="I20" i="38"/>
  <c r="G20" i="38"/>
  <c r="E20" i="38"/>
  <c r="E18" i="38" s="1"/>
  <c r="G19" i="38"/>
  <c r="I19" i="38" s="1"/>
  <c r="E19" i="38"/>
  <c r="G16" i="38"/>
  <c r="E16" i="38"/>
  <c r="I16" i="38" s="1"/>
  <c r="G15" i="38"/>
  <c r="G14" i="38" s="1"/>
  <c r="E15" i="38"/>
  <c r="I15" i="38" s="1"/>
  <c r="G13" i="38"/>
  <c r="I13" i="38" s="1"/>
  <c r="E13" i="38"/>
  <c r="G11" i="38"/>
  <c r="E11" i="38"/>
  <c r="I11" i="38" s="1"/>
  <c r="I10" i="38"/>
  <c r="G10" i="38"/>
  <c r="E10" i="38"/>
  <c r="G9" i="38"/>
  <c r="I9" i="38" s="1"/>
  <c r="E9" i="38"/>
  <c r="G8" i="38"/>
  <c r="E8" i="38"/>
  <c r="E7" i="38" s="1"/>
  <c r="I6" i="38"/>
  <c r="G6" i="38"/>
  <c r="E6" i="38"/>
  <c r="N74" i="36"/>
  <c r="K74" i="36"/>
  <c r="H74" i="36"/>
  <c r="M74" i="35"/>
  <c r="J74" i="35"/>
  <c r="G74" i="35"/>
  <c r="J22" i="39"/>
  <c r="E22" i="39"/>
  <c r="J20" i="39"/>
  <c r="I20" i="39"/>
  <c r="E20" i="39"/>
  <c r="D20" i="39"/>
  <c r="J19" i="39"/>
  <c r="I19" i="39"/>
  <c r="E19" i="39"/>
  <c r="D19" i="39"/>
  <c r="J18" i="39"/>
  <c r="I18" i="39"/>
  <c r="I22" i="39" s="1"/>
  <c r="E18" i="39"/>
  <c r="D18" i="39"/>
  <c r="D22" i="39" s="1"/>
  <c r="J16" i="39"/>
  <c r="I16" i="39"/>
  <c r="E16" i="39"/>
  <c r="D16" i="39"/>
  <c r="J14" i="39"/>
  <c r="I14" i="39"/>
  <c r="J13" i="39"/>
  <c r="I13" i="39"/>
  <c r="E13" i="39"/>
  <c r="D13" i="39"/>
  <c r="J12" i="39"/>
  <c r="I12" i="39"/>
  <c r="E12" i="39"/>
  <c r="D12" i="39"/>
  <c r="J11" i="39"/>
  <c r="I11" i="39"/>
  <c r="E11" i="39"/>
  <c r="D11" i="39"/>
  <c r="J10" i="39"/>
  <c r="I10" i="39"/>
  <c r="E10" i="39"/>
  <c r="D10" i="39"/>
  <c r="J9" i="39"/>
  <c r="I9" i="39"/>
  <c r="E9" i="39"/>
  <c r="D9" i="39"/>
  <c r="J8" i="39"/>
  <c r="I8" i="39"/>
  <c r="E8" i="39"/>
  <c r="D8" i="39"/>
  <c r="J7" i="39"/>
  <c r="I7" i="39"/>
  <c r="E7" i="39"/>
  <c r="D7" i="39"/>
  <c r="J6" i="39"/>
  <c r="I6" i="39"/>
  <c r="E6" i="39"/>
  <c r="D6" i="39"/>
  <c r="I21" i="38" l="1"/>
  <c r="E12" i="38"/>
  <c r="I8" i="38"/>
  <c r="E14" i="38"/>
  <c r="I14" i="38" s="1"/>
  <c r="G18" i="38"/>
  <c r="G21" i="38"/>
  <c r="I22" i="38"/>
  <c r="G7" i="38"/>
  <c r="G12" i="38" s="1"/>
  <c r="G17" i="38" s="1"/>
  <c r="O74" i="36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G24" i="38" l="1"/>
  <c r="G27" i="38" s="1"/>
  <c r="I7" i="38"/>
  <c r="E17" i="38"/>
  <c r="E24" i="38" s="1"/>
  <c r="I12" i="38"/>
  <c r="O74" i="30"/>
  <c r="N74" i="29"/>
  <c r="O74" i="24"/>
  <c r="N74" i="23"/>
  <c r="I24" i="38" l="1"/>
  <c r="E27" i="38"/>
  <c r="I27" i="38" s="1"/>
  <c r="U1" i="1" l="1"/>
  <c r="U1" i="2"/>
  <c r="M72" i="23" l="1"/>
  <c r="J72" i="23"/>
  <c r="G72" i="23"/>
  <c r="N72" i="23" s="1"/>
  <c r="M71" i="23"/>
  <c r="J71" i="23"/>
  <c r="G71" i="23"/>
  <c r="N71" i="23" s="1"/>
  <c r="M70" i="23"/>
  <c r="J70" i="23"/>
  <c r="G70" i="23"/>
  <c r="M69" i="23"/>
  <c r="J69" i="23"/>
  <c r="G69" i="23"/>
  <c r="N69" i="23" s="1"/>
  <c r="N70" i="23" l="1"/>
  <c r="G55" i="23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<sst xmlns="http://schemas.openxmlformats.org/spreadsheetml/2006/main" count="939" uniqueCount="197">
  <si>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</si>
  <si>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</si>
  <si>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</si>
  <si>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</si>
  <si>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</si>
  <si>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</si>
  <si>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</si>
  <si>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</si>
  <si>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</si>
  <si>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</si>
  <si>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</si>
  <si>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</si>
  <si>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</si>
  <si>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</si>
  <si>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</si>
  <si>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</si>
  <si>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</si>
  <si>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</si>
  <si>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</si>
  <si>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</si>
  <si>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</si>
  <si>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</si>
  <si>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</si>
  <si>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</si>
  <si>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</si>
  <si>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</si>
  <si>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</si>
  <si>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</si>
  <si>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</si>
  <si>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</si>
  <si>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</si>
  <si>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</si>
  <si>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</si>
  <si>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</si>
  <si>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</si>
  <si>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</si>
  <si>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</si>
  <si>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</si>
  <si>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</si>
  <si>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</si>
  <si>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</si>
  <si>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</si>
  <si>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</si>
  <si>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</si>
  <si>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</si>
  <si>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</si>
  <si>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</si>
  <si>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</si>
  <si>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</si>
  <si>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</si>
  <si>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</si>
  <si>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</si>
  <si>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</si>
  <si>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</si>
  <si>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</si>
  <si>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</si>
  <si>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</si>
  <si>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</si>
  <si>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</si>
  <si>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</si>
  <si>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</si>
  <si>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</si>
  <si>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</si>
  <si>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</si>
  <si>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</si>
  <si>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</si>
  <si>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</si>
  <si>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</si>
  <si>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</si>
  <si>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</si>
  <si>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</si>
  <si>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</si>
  <si>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</si>
  <si>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</si>
  <si>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</si>
  <si>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</si>
  <si>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</si>
  <si>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</si>
  <si>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</si>
  <si>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</si>
  <si>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</si>
  <si>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</si>
  <si>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</si>
  <si>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</si>
  <si>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</si>
  <si>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</si>
  <si>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</si>
  <si>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</si>
  <si>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</si>
  <si>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</si>
  <si>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</si>
  <si>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</si>
  <si>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</si>
  <si>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</si>
  <si>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</si>
  <si>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</si>
  <si>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</si>
  <si>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</si>
  <si>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</si>
  <si>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</si>
  <si>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</si>
  <si>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</si>
  <si>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</si>
  <si>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</si>
  <si>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</si>
  <si>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</si>
  <si>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</si>
  <si>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</si>
  <si>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</si>
  <si>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</si>
  <si>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</si>
  <si>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</si>
  <si>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</si>
  <si>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</si>
  <si>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</si>
  <si>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</si>
  <si>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</si>
  <si>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</si>
  <si>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</si>
  <si>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</si>
  <si>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</si>
  <si>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</si>
  <si>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</si>
  <si>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</si>
  <si>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</si>
  <si>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</si>
  <si>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</si>
  <si>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</si>
  <si>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</si>
  <si>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</si>
  <si>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</si>
  <si>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</si>
  <si>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</si>
  <si>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</si>
  <si>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</si>
  <si>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</si>
  <si>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</si>
  <si>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</si>
  <si>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</si>
  <si>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</si>
  <si>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</si>
  <si>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</si>
  <si>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</si>
  <si>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</si>
  <si>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</si>
  <si>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</si>
  <si>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</si>
  <si>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</si>
  <si>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</si>
  <si>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</si>
  <si>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</si>
  <si>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</si>
  <si>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</si>
  <si>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</si>
  <si>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</si>
  <si>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</si>
  <si>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</si>
  <si>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</si>
  <si>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</si>
  <si>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</si>
  <si>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</si>
  <si>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</si>
  <si>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</si>
  <si>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</si>
  <si>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</si>
  <si>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</si>
  <si>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</si>
  <si>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</si>
  <si>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</si>
  <si>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</si>
  <si>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</si>
  <si>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</si>
  <si>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</si>
  <si>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 xml:space="preserve"> -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</si>
  <si>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</si>
  <si>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</si>
  <si>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</si>
  <si>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</si>
  <si>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</si>
  <si>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</si>
  <si>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</si>
  <si>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</si>
  <si>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</si>
  <si>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</si>
  <si>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</si>
  <si>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Tasas de variación 17/16</t>
  </si>
  <si>
    <t>Var. %
17/16</t>
  </si>
  <si>
    <t xml:space="preserve">1.- Ingresos Corrientes </t>
  </si>
  <si>
    <t xml:space="preserve">3.- Ahorro Bruto  (1-2) </t>
  </si>
  <si>
    <t xml:space="preserve">10.- Superavit / Deficit Presupuestario en términos de caja </t>
  </si>
  <si>
    <t>30.09.2016</t>
  </si>
  <si>
    <t>31.12.2016</t>
  </si>
  <si>
    <t>31.03.2017</t>
  </si>
  <si>
    <t>30.06.2017</t>
  </si>
  <si>
    <t>30.09.2017</t>
  </si>
  <si>
    <r>
      <t>4º</t>
    </r>
    <r>
      <rPr>
        <b/>
        <vertAlign val="superscript"/>
        <sz val="16"/>
        <rFont val="Arial"/>
        <family val="2"/>
      </rPr>
      <t xml:space="preserve"> </t>
    </r>
    <r>
      <rPr>
        <b/>
        <sz val="16"/>
        <rFont val="Arial"/>
        <family val="2"/>
      </rPr>
      <t>Trimestre 2017</t>
    </r>
  </si>
  <si>
    <t>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</si>
</sst>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9" fillId="0" borderId="0"/>
    <xf numFmtId="0" fontId="29" fillId="0" borderId="0"/>
    <xf numFmtId="0" fontId="13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7" fillId="4" borderId="2" xfId="0" applyFont="1" applyFill="1" applyBorder="1" applyAlignment="1">
      <alignment horizontal="centerContinuous" vertical="center" wrapText="1"/>
    </xf>
    <xf numFmtId="0" fontId="25" fillId="4" borderId="5" xfId="0" applyFont="1" applyFill="1" applyBorder="1" applyAlignment="1">
      <alignment horizontal="centerContinuous" vertical="center"/>
    </xf>
    <xf numFmtId="0" fontId="25" fillId="4" borderId="6" xfId="0" applyFont="1" applyFill="1" applyBorder="1" applyAlignment="1">
      <alignment horizontal="centerContinuous" vertical="center"/>
    </xf>
    <xf numFmtId="0" fontId="25" fillId="4" borderId="3" xfId="0" applyFont="1" applyFill="1" applyBorder="1" applyAlignment="1">
      <alignment horizontal="centerContinuous" vertical="center"/>
    </xf>
    <xf numFmtId="0" fontId="25" fillId="4" borderId="7" xfId="0" applyNumberFormat="1" applyFont="1" applyFill="1" applyBorder="1" applyAlignment="1">
      <alignment horizontal="centerContinuous" vertical="center"/>
    </xf>
    <xf numFmtId="0" fontId="26" fillId="4" borderId="8" xfId="0" applyNumberFormat="1" applyFont="1" applyFill="1" applyBorder="1" applyAlignment="1">
      <alignment horizontal="centerContinuous" vertical="center"/>
    </xf>
    <xf numFmtId="0" fontId="26" fillId="4" borderId="9" xfId="0" applyNumberFormat="1" applyFont="1" applyFill="1" applyBorder="1" applyAlignment="1">
      <alignment horizontal="centerContinuous" vertical="center"/>
    </xf>
    <xf numFmtId="0" fontId="25" fillId="4" borderId="7" xfId="0" applyFont="1" applyFill="1" applyBorder="1" applyAlignment="1">
      <alignment horizontal="centerContinuous" vertical="center"/>
    </xf>
    <xf numFmtId="0" fontId="28" fillId="4" borderId="8" xfId="0" applyFont="1" applyFill="1" applyBorder="1" applyAlignment="1">
      <alignment horizontal="centerContinuous" vertical="center"/>
    </xf>
    <xf numFmtId="0" fontId="28" fillId="4" borderId="9" xfId="0" applyFont="1" applyFill="1" applyBorder="1" applyAlignment="1">
      <alignment horizontal="centerContinuous" vertical="center"/>
    </xf>
    <xf numFmtId="0" fontId="25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5" fillId="4" borderId="13" xfId="0" applyFont="1" applyFill="1" applyBorder="1" applyAlignment="1" applyProtection="1">
      <alignment horizontal="center" vertical="center" wrapText="1"/>
    </xf>
    <xf numFmtId="0" fontId="25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5" fillId="4" borderId="15" xfId="0" applyFont="1" applyFill="1" applyBorder="1" applyAlignment="1">
      <alignment horizontal="centerContinuous" vertical="center"/>
    </xf>
    <xf numFmtId="0" fontId="27" fillId="4" borderId="16" xfId="0" applyFont="1" applyFill="1" applyBorder="1" applyAlignment="1">
      <alignment horizontal="centerContinuous" vertical="center" wrapText="1"/>
    </xf>
    <xf numFmtId="0" fontId="25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29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7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1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5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5" fillId="4" borderId="21" xfId="4" applyFont="1" applyFill="1" applyBorder="1" applyAlignment="1" applyProtection="1">
      <alignment horizontal="center" vertical="center"/>
    </xf>
    <xf numFmtId="0" fontId="28" fillId="4" borderId="19" xfId="4" applyFont="1" applyFill="1" applyBorder="1" applyAlignment="1" applyProtection="1">
      <alignment horizontal="center" vertical="center" wrapText="1"/>
    </xf>
    <xf numFmtId="0" fontId="27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2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2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4" fillId="0" borderId="0" xfId="0" applyFont="1"/>
    <xf numFmtId="0" fontId="35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6" fillId="0" borderId="0" xfId="0" applyFont="1"/>
    <xf numFmtId="0" fontId="38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37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6" xfId="4" applyFont="1" applyFill="1" applyBorder="1" applyAlignment="1" applyProtection="1">
      <alignment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69" fontId="11" fillId="0" borderId="32" xfId="0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69" fontId="11" fillId="3" borderId="32" xfId="0" applyNumberFormat="1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40" fillId="0" borderId="0" xfId="0" applyFont="1"/>
    <xf numFmtId="0" fontId="9" fillId="0" borderId="31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quotePrefix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41" fillId="0" borderId="0" xfId="0" applyNumberFormat="1" applyFont="1" applyBorder="1" applyAlignment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67" fontId="41" fillId="0" borderId="2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4" borderId="24" xfId="0" applyNumberFormat="1" applyFont="1" applyFill="1" applyBorder="1" applyAlignment="1">
      <alignment horizontal="center" vertical="center"/>
    </xf>
    <xf numFmtId="0" fontId="25" fillId="4" borderId="25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/>
    </xf>
    <xf numFmtId="0" fontId="25" fillId="4" borderId="36" xfId="0" applyNumberFormat="1" applyFont="1" applyFill="1" applyBorder="1" applyAlignment="1">
      <alignment horizontal="center" vertical="center"/>
    </xf>
    <xf numFmtId="0" fontId="25" fillId="4" borderId="19" xfId="0" quotePrefix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>
      <alignment horizontal="center" vertical="center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68</xdr:row>
      <xdr:rowOff>0</xdr:rowOff>
    </xdr:from>
    <xdr:to>
      <xdr:col>2</xdr:col>
      <xdr:colOff>137160</xdr:colOff>
      <xdr:row>68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137160</xdr:colOff>
      <xdr:row>68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137160</xdr:colOff>
      <xdr:row>68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-4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Ajuste"/>
      <sheetName val="consolidado GV-DDFF"/>
      <sheetName val="consolidado GV-DDFF (2)"/>
      <sheetName val="evol gto GV-DDFF"/>
      <sheetName val="evol ing GV-DDFF"/>
      <sheetName val="Magnitudes presup GV-DDFF"/>
      <sheetName val="gastos dfalava"/>
      <sheetName val="gastos dfbizkaia"/>
      <sheetName val="gastos dfgipuzkoa"/>
      <sheetName val="ingresos df alava"/>
      <sheetName val="ingresos dfb"/>
      <sheetName val="ingresos dfg"/>
    </sheetNames>
    <sheetDataSet>
      <sheetData sheetId="0"/>
      <sheetData sheetId="1"/>
      <sheetData sheetId="2">
        <row r="25">
          <cell r="E25">
            <v>814974.71354000084</v>
          </cell>
          <cell r="G25">
            <v>656152.24200000055</v>
          </cell>
        </row>
        <row r="26">
          <cell r="E26">
            <v>266620.42538000271</v>
          </cell>
          <cell r="G26">
            <v>217958.80500000156</v>
          </cell>
        </row>
      </sheetData>
      <sheetData sheetId="3"/>
      <sheetData sheetId="4"/>
      <sheetData sheetId="5"/>
      <sheetData sheetId="6"/>
      <sheetData sheetId="7">
        <row r="25">
          <cell r="E25">
            <v>425957.878800001</v>
          </cell>
          <cell r="G25">
            <v>385754.8379800003</v>
          </cell>
        </row>
        <row r="26">
          <cell r="E26">
            <v>408191.52376999706</v>
          </cell>
          <cell r="G26">
            <v>969311.98120999523</v>
          </cell>
        </row>
      </sheetData>
      <sheetData sheetId="8"/>
      <sheetData sheetId="9"/>
      <sheetData sheetId="10"/>
      <sheetData sheetId="11"/>
      <sheetData sheetId="12">
        <row r="6">
          <cell r="E6">
            <v>6570557.3140999991</v>
          </cell>
          <cell r="F6">
            <v>5.0649984527881609</v>
          </cell>
          <cell r="P6">
            <v>6253802.3231899962</v>
          </cell>
        </row>
        <row r="7">
          <cell r="E7">
            <v>7770645.6968299998</v>
          </cell>
          <cell r="F7">
            <v>13.906504611128057</v>
          </cell>
          <cell r="P7">
            <v>6821950.7949599996</v>
          </cell>
        </row>
        <row r="8">
          <cell r="E8">
            <v>455707.13682999997</v>
          </cell>
          <cell r="F8">
            <v>-5.6429901187454945</v>
          </cell>
          <cell r="P8">
            <v>482960.55312000017</v>
          </cell>
        </row>
        <row r="9">
          <cell r="E9">
            <v>443102.89715999924</v>
          </cell>
          <cell r="F9">
            <v>6.3280037008473622</v>
          </cell>
          <cell r="P9">
            <v>416732.07596999966</v>
          </cell>
        </row>
        <row r="10">
          <cell r="E10">
            <v>3715.0359699999999</v>
          </cell>
          <cell r="F10">
            <v>-90.280681331800807</v>
          </cell>
          <cell r="P10">
            <v>38223.213960000001</v>
          </cell>
        </row>
        <row r="11">
          <cell r="E11">
            <v>2350.9009000000001</v>
          </cell>
          <cell r="F11">
            <v>-73.541552676803661</v>
          </cell>
          <cell r="P11">
            <v>8885.2564600000005</v>
          </cell>
        </row>
        <row r="12">
          <cell r="E12">
            <v>149753.74503000002</v>
          </cell>
          <cell r="F12">
            <v>-22.100697753650579</v>
          </cell>
          <cell r="P12">
            <v>192240.16224999999</v>
          </cell>
        </row>
        <row r="13">
          <cell r="E13">
            <v>82686.961230000001</v>
          </cell>
          <cell r="F13">
            <v>-30.47928146445663</v>
          </cell>
          <cell r="P13">
            <v>118938.58834</v>
          </cell>
        </row>
        <row r="14">
          <cell r="E14">
            <v>1162335.2333200001</v>
          </cell>
          <cell r="F14">
            <v>-11.712210635534316</v>
          </cell>
          <cell r="P14">
            <v>1316530</v>
          </cell>
        </row>
        <row r="15">
          <cell r="E15">
            <v>16640854.92137</v>
          </cell>
          <cell r="F15">
            <v>6.3295546862671914</v>
          </cell>
        </row>
        <row r="16">
          <cell r="E16">
            <v>15243728.080889998</v>
          </cell>
          <cell r="F16">
            <v>8.777566553739069</v>
          </cell>
        </row>
        <row r="17">
          <cell r="E17">
            <v>152104.64593000003</v>
          </cell>
          <cell r="F17">
            <v>-24.373235911410262</v>
          </cell>
        </row>
        <row r="18">
          <cell r="E18">
            <v>1245022.1945500001</v>
          </cell>
          <cell r="F18">
            <v>-13.267193398514932</v>
          </cell>
        </row>
        <row r="21">
          <cell r="E21">
            <v>2383998.1724399999</v>
          </cell>
          <cell r="F21">
            <v>2.5408951449287898</v>
          </cell>
          <cell r="P21">
            <v>2324924.28418</v>
          </cell>
        </row>
        <row r="22">
          <cell r="E22">
            <v>4051150.4326199996</v>
          </cell>
          <cell r="F22">
            <v>2.4250760566613128</v>
          </cell>
          <cell r="P22">
            <v>3955233.0235799998</v>
          </cell>
        </row>
        <row r="23">
          <cell r="E23">
            <v>227407.75625000001</v>
          </cell>
          <cell r="F23">
            <v>-8.1384919661265602</v>
          </cell>
          <cell r="P23">
            <v>247555.00004000001</v>
          </cell>
        </row>
        <row r="24">
          <cell r="E24">
            <v>7048550.1600900013</v>
          </cell>
          <cell r="F24">
            <v>7.3111736081861611</v>
          </cell>
          <cell r="P24">
            <v>6568328.2766299993</v>
          </cell>
        </row>
        <row r="25">
          <cell r="E25">
            <v>394642.26957999996</v>
          </cell>
          <cell r="F25">
            <v>-0.27886246756574362</v>
          </cell>
          <cell r="P25">
            <v>395745.85623999999</v>
          </cell>
        </row>
        <row r="26">
          <cell r="E26">
            <v>880055.90970999992</v>
          </cell>
          <cell r="F26">
            <v>18.172821658299434</v>
          </cell>
          <cell r="P26">
            <v>744719.38416999998</v>
          </cell>
        </row>
        <row r="27">
          <cell r="E27">
            <v>235702.32337</v>
          </cell>
          <cell r="F27">
            <v>-4.2664447965820358</v>
          </cell>
          <cell r="P27">
            <v>246206.59168999997</v>
          </cell>
        </row>
        <row r="28">
          <cell r="E28">
            <v>907972.02166000009</v>
          </cell>
          <cell r="F28">
            <v>9.5900517078467029</v>
          </cell>
          <cell r="P28">
            <v>828516.82932000002</v>
          </cell>
        </row>
        <row r="29">
          <cell r="E29">
            <v>16129479.04572</v>
          </cell>
          <cell r="F29">
            <v>5.3441156600263273</v>
          </cell>
        </row>
        <row r="30">
          <cell r="E30">
            <v>13711106.521400001</v>
          </cell>
          <cell r="F30">
            <v>4.6965793439985193</v>
          </cell>
        </row>
        <row r="31">
          <cell r="E31">
            <v>1274698.1792899999</v>
          </cell>
          <cell r="F31">
            <v>11.7700157903754</v>
          </cell>
        </row>
        <row r="32">
          <cell r="E32">
            <v>1143674.34503</v>
          </cell>
          <cell r="F32">
            <v>6.4156900903119318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/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0" t="s">
        <v>148</v>
      </c>
    </row>
    <row r="7" spans="2:2" ht="15.6" customHeight="1" x14ac:dyDescent="0.25"/>
    <row r="8" spans="2:2" ht="24" x14ac:dyDescent="0.4">
      <c r="B8" s="230" t="s">
        <v>195</v>
      </c>
    </row>
    <row r="10" spans="2:2" ht="15.6" x14ac:dyDescent="0.3">
      <c r="B10" s="215" t="s">
        <v>53</v>
      </c>
    </row>
    <row r="11" spans="2:2" ht="3.75" customHeight="1" x14ac:dyDescent="0.35">
      <c r="B11" s="205"/>
    </row>
    <row r="12" spans="2:2" ht="18" customHeight="1" x14ac:dyDescent="0.25">
      <c r="B12" s="221" t="s">
        <v>142</v>
      </c>
    </row>
    <row r="13" spans="2:2" ht="18" customHeight="1" x14ac:dyDescent="0.25">
      <c r="B13" s="221" t="s">
        <v>141</v>
      </c>
    </row>
    <row r="14" spans="2:2" ht="18" customHeight="1" x14ac:dyDescent="0.25">
      <c r="B14" s="221" t="s">
        <v>143</v>
      </c>
    </row>
    <row r="15" spans="2:2" ht="18" customHeight="1" x14ac:dyDescent="0.25">
      <c r="B15" s="221" t="s">
        <v>144</v>
      </c>
    </row>
    <row r="16" spans="2:2" ht="18" customHeight="1" x14ac:dyDescent="0.25">
      <c r="B16" s="221" t="s">
        <v>145</v>
      </c>
    </row>
    <row r="18" spans="1:2" ht="15.6" x14ac:dyDescent="0.3">
      <c r="B18" s="215" t="s">
        <v>37</v>
      </c>
    </row>
    <row r="19" spans="1:2" ht="3.75" customHeight="1" x14ac:dyDescent="0.35">
      <c r="B19" s="205"/>
    </row>
    <row r="20" spans="1:2" ht="18" customHeight="1" x14ac:dyDescent="0.25">
      <c r="A20" s="213"/>
      <c r="B20" s="221" t="s">
        <v>142</v>
      </c>
    </row>
    <row r="21" spans="1:2" ht="18" customHeight="1" x14ac:dyDescent="0.25">
      <c r="A21" s="214"/>
      <c r="B21" s="221" t="s">
        <v>141</v>
      </c>
    </row>
    <row r="22" spans="1:2" ht="18" customHeight="1" x14ac:dyDescent="0.25">
      <c r="A22" s="214"/>
      <c r="B22" s="221" t="s">
        <v>143</v>
      </c>
    </row>
    <row r="23" spans="1:2" ht="18" customHeight="1" x14ac:dyDescent="0.25">
      <c r="A23" s="214"/>
      <c r="B23" s="221" t="s">
        <v>144</v>
      </c>
    </row>
    <row r="24" spans="1:2" ht="18" customHeight="1" x14ac:dyDescent="0.25">
      <c r="A24" s="214"/>
      <c r="B24" s="221" t="s">
        <v>145</v>
      </c>
    </row>
    <row r="25" spans="1:2" ht="18" customHeight="1" x14ac:dyDescent="0.25">
      <c r="A25" s="214"/>
      <c r="B25" s="221" t="s">
        <v>146</v>
      </c>
    </row>
    <row r="27" spans="1:2" ht="15.6" x14ac:dyDescent="0.3">
      <c r="B27" s="215" t="s">
        <v>77</v>
      </c>
    </row>
    <row r="28" spans="1:2" ht="3.75" customHeight="1" x14ac:dyDescent="0.35">
      <c r="B28" s="205"/>
    </row>
    <row r="29" spans="1:2" ht="18" customHeight="1" x14ac:dyDescent="0.25">
      <c r="A29" s="213"/>
      <c r="B29" s="221" t="s">
        <v>147</v>
      </c>
    </row>
    <row r="30" spans="1:2" ht="18" customHeight="1" x14ac:dyDescent="0.25">
      <c r="A30" s="214"/>
      <c r="B30" s="221" t="s">
        <v>144</v>
      </c>
    </row>
    <row r="31" spans="1:2" ht="18" customHeight="1" x14ac:dyDescent="0.25">
      <c r="A31" s="214"/>
      <c r="B31" s="221" t="s">
        <v>145</v>
      </c>
    </row>
    <row r="32" spans="1:2" ht="18" customHeight="1" x14ac:dyDescent="0.25">
      <c r="A32" s="214"/>
      <c r="B32" s="221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6"/>
  <sheetViews>
    <sheetView showGridLines="0" zoomScale="95" zoomScaleNormal="95" workbookViewId="0">
      <pane xSplit="2" ySplit="5" topLeftCell="C57" activePane="bottomRight" state="frozen"/>
      <selection pane="topRight"/>
      <selection pane="bottomLeft"/>
      <selection pane="bottomRight" activeCell="A74" sqref="A74:XFD74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2.6640625" style="64" customWidth="1"/>
  </cols>
  <sheetData>
    <row r="1" spans="1:255" s="206" customFormat="1" x14ac:dyDescent="0.25">
      <c r="B1" s="206" t="s">
        <v>37</v>
      </c>
      <c r="N1" s="207" t="str">
        <f>Índice!B8</f>
        <v>4º Trimestre 2017</v>
      </c>
    </row>
    <row r="2" spans="1:255" s="61" customFormat="1" ht="18" customHeight="1" x14ac:dyDescent="0.25">
      <c r="A2" s="59"/>
      <c r="B2" s="11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2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1" t="s">
        <v>106</v>
      </c>
      <c r="C18" s="232">
        <v>252317.26322000005</v>
      </c>
      <c r="D18" s="232">
        <v>222599.03899999999</v>
      </c>
      <c r="E18" s="232">
        <v>57122.823610000007</v>
      </c>
      <c r="F18" s="232">
        <v>8408378.5093100015</v>
      </c>
      <c r="G18" s="232">
        <v>8940417.6351400018</v>
      </c>
      <c r="H18" s="232">
        <v>505626.55119000003</v>
      </c>
      <c r="I18" s="232">
        <v>204583</v>
      </c>
      <c r="J18" s="232">
        <v>710209.55119000003</v>
      </c>
      <c r="K18" s="232">
        <v>81148</v>
      </c>
      <c r="L18" s="232">
        <v>61195</v>
      </c>
      <c r="M18" s="232">
        <v>142343</v>
      </c>
      <c r="N18" s="233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34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263643</v>
      </c>
      <c r="D22" s="232">
        <v>236614</v>
      </c>
      <c r="E22" s="232">
        <v>53410</v>
      </c>
      <c r="F22" s="232">
        <v>9044013</v>
      </c>
      <c r="G22" s="232">
        <v>9597680</v>
      </c>
      <c r="H22" s="232">
        <v>481577</v>
      </c>
      <c r="I22" s="232">
        <v>190383</v>
      </c>
      <c r="J22" s="232">
        <v>671960</v>
      </c>
      <c r="K22" s="232">
        <v>84993</v>
      </c>
      <c r="L22" s="232">
        <v>162471</v>
      </c>
      <c r="M22" s="232">
        <v>247464</v>
      </c>
      <c r="N22" s="233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278484.64595999999</v>
      </c>
      <c r="D26" s="232">
        <v>252906.16743999979</v>
      </c>
      <c r="E26" s="232">
        <v>48624.342999999993</v>
      </c>
      <c r="F26" s="232">
        <v>10241621.909500001</v>
      </c>
      <c r="G26" s="232">
        <v>10821637.065900002</v>
      </c>
      <c r="H26" s="232">
        <v>488746.38241999992</v>
      </c>
      <c r="I26" s="232">
        <v>184962.57993000001</v>
      </c>
      <c r="J26" s="232">
        <v>673708.96234999993</v>
      </c>
      <c r="K26" s="232">
        <v>60908.281520000004</v>
      </c>
      <c r="L26" s="232">
        <v>67564.005959999995</v>
      </c>
      <c r="M26" s="232">
        <v>128472.28748</v>
      </c>
      <c r="N26" s="233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291884.23839000001</v>
      </c>
      <c r="D30" s="232">
        <v>312558.61783999996</v>
      </c>
      <c r="E30" s="232">
        <v>51709.752359999999</v>
      </c>
      <c r="F30" s="232">
        <v>11387376.25499</v>
      </c>
      <c r="G30" s="232">
        <v>12043528.86358</v>
      </c>
      <c r="H30" s="232">
        <v>532763.37844</v>
      </c>
      <c r="I30" s="232">
        <v>238251.99158999999</v>
      </c>
      <c r="J30" s="232">
        <v>771015.37002999999</v>
      </c>
      <c r="K30" s="232">
        <v>130931.23866999999</v>
      </c>
      <c r="L30" s="232">
        <v>181171.87521999999</v>
      </c>
      <c r="M30" s="232">
        <v>312103.11388999998</v>
      </c>
      <c r="N30" s="233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306834.68552</v>
      </c>
      <c r="D34" s="232">
        <v>373489.78794000001</v>
      </c>
      <c r="E34" s="232">
        <v>45657.738550000002</v>
      </c>
      <c r="F34" s="232">
        <v>12471534.099299999</v>
      </c>
      <c r="G34" s="232">
        <v>13197516.311309999</v>
      </c>
      <c r="H34" s="232">
        <v>581501.99444000004</v>
      </c>
      <c r="I34" s="232">
        <v>261974.20371</v>
      </c>
      <c r="J34" s="232">
        <v>843476.19815000007</v>
      </c>
      <c r="K34" s="232">
        <v>130395.53438</v>
      </c>
      <c r="L34" s="232">
        <v>69726.579069999992</v>
      </c>
      <c r="M34" s="232">
        <v>200122.11345</v>
      </c>
      <c r="N34" s="233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332923.78633999999</v>
      </c>
      <c r="D38" s="232">
        <v>414825.85884</v>
      </c>
      <c r="E38" s="232">
        <v>53164.223419999995</v>
      </c>
      <c r="F38" s="232">
        <v>12287982.15295</v>
      </c>
      <c r="G38" s="232">
        <v>13088896.02155</v>
      </c>
      <c r="H38" s="232">
        <v>638305.09019999998</v>
      </c>
      <c r="I38" s="232">
        <v>313522.99339000002</v>
      </c>
      <c r="J38" s="232">
        <v>951828.08358999994</v>
      </c>
      <c r="K38" s="232">
        <v>154297.54013000001</v>
      </c>
      <c r="L38" s="232">
        <v>92714.242279999991</v>
      </c>
      <c r="M38" s="232">
        <v>247011.78240999999</v>
      </c>
      <c r="N38" s="233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352635.69383000024</v>
      </c>
      <c r="D42" s="232">
        <v>466337.87278000067</v>
      </c>
      <c r="E42" s="232">
        <v>47333.628730000004</v>
      </c>
      <c r="F42" s="232">
        <v>10786454.542740006</v>
      </c>
      <c r="G42" s="232">
        <v>11652761.738080006</v>
      </c>
      <c r="H42" s="232">
        <v>649813.1743999999</v>
      </c>
      <c r="I42" s="232">
        <v>364339.01431</v>
      </c>
      <c r="J42" s="232">
        <v>1014152.1887099999</v>
      </c>
      <c r="K42" s="232">
        <v>202065.65156000003</v>
      </c>
      <c r="L42" s="232">
        <v>95146.625350000002</v>
      </c>
      <c r="M42" s="232">
        <v>297212.27691000002</v>
      </c>
      <c r="N42" s="233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353864.22283999971</v>
      </c>
      <c r="D46" s="232">
        <v>460559.82119999983</v>
      </c>
      <c r="E46" s="232">
        <v>47326.642940000005</v>
      </c>
      <c r="F46" s="232">
        <v>11487714.388319995</v>
      </c>
      <c r="G46" s="232">
        <v>12349465.075299995</v>
      </c>
      <c r="H46" s="232">
        <v>556584.39020000002</v>
      </c>
      <c r="I46" s="232">
        <v>306126.39525999996</v>
      </c>
      <c r="J46" s="232">
        <v>862710.78545999993</v>
      </c>
      <c r="K46" s="232">
        <v>115404.84401</v>
      </c>
      <c r="L46" s="232">
        <v>109550.79432999989</v>
      </c>
      <c r="M46" s="232">
        <v>224955.63833999989</v>
      </c>
      <c r="N46" s="233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351604.44445999991</v>
      </c>
      <c r="D50" s="232">
        <v>495652.45963999926</v>
      </c>
      <c r="E50" s="232">
        <v>68331.934290000005</v>
      </c>
      <c r="F50" s="232">
        <v>11055116.395849999</v>
      </c>
      <c r="G50" s="232">
        <v>11970705.234239999</v>
      </c>
      <c r="H50" s="232">
        <v>414452.84574999998</v>
      </c>
      <c r="I50" s="232">
        <v>278917.82637999993</v>
      </c>
      <c r="J50" s="232">
        <v>693370.67212999985</v>
      </c>
      <c r="K50" s="232">
        <v>82520.158739999999</v>
      </c>
      <c r="L50" s="232">
        <v>233799.68676999997</v>
      </c>
      <c r="M50" s="232">
        <v>316319.84550999996</v>
      </c>
      <c r="N50" s="233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332140.66399999999</v>
      </c>
      <c r="D54" s="232">
        <v>503363.14299999998</v>
      </c>
      <c r="E54" s="232">
        <v>72438.304999999993</v>
      </c>
      <c r="F54" s="232">
        <v>10720392.677999999</v>
      </c>
      <c r="G54" s="232">
        <v>11628334.789999999</v>
      </c>
      <c r="H54" s="232">
        <v>236432.516</v>
      </c>
      <c r="I54" s="232">
        <v>453784.33900000004</v>
      </c>
      <c r="J54" s="232">
        <v>690216.85499999998</v>
      </c>
      <c r="K54" s="232">
        <v>110116.201</v>
      </c>
      <c r="L54" s="232">
        <v>235461.696</v>
      </c>
      <c r="M54" s="232">
        <v>345577.897</v>
      </c>
      <c r="N54" s="233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336582.64644999965</v>
      </c>
      <c r="D58" s="232">
        <v>499103.3502700004</v>
      </c>
      <c r="E58" s="232">
        <v>72357.206789999997</v>
      </c>
      <c r="F58" s="232">
        <v>10952675.217120003</v>
      </c>
      <c r="G58" s="232">
        <v>11860718.420630002</v>
      </c>
      <c r="H58" s="232">
        <v>230696.08763000002</v>
      </c>
      <c r="I58" s="232">
        <v>206313.86820999999</v>
      </c>
      <c r="J58" s="232">
        <v>437009.95584000001</v>
      </c>
      <c r="K58" s="232">
        <v>98148.085370000001</v>
      </c>
      <c r="L58" s="232">
        <v>244056.86588</v>
      </c>
      <c r="M58" s="232">
        <v>342204.95124999998</v>
      </c>
      <c r="N58" s="233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349360.45908000006</v>
      </c>
      <c r="D62" s="232">
        <v>513900.94817999972</v>
      </c>
      <c r="E62" s="232">
        <v>74323.16872999999</v>
      </c>
      <c r="F62" s="232">
        <v>11482750.494169995</v>
      </c>
      <c r="G62" s="232">
        <v>12420335.070159994</v>
      </c>
      <c r="H62" s="232">
        <v>188543.18935999996</v>
      </c>
      <c r="I62" s="232">
        <v>203037.69319000005</v>
      </c>
      <c r="J62" s="232">
        <v>391580.88254999998</v>
      </c>
      <c r="K62" s="232">
        <v>136392.80147000001</v>
      </c>
      <c r="L62" s="232">
        <v>259298.74486000001</v>
      </c>
      <c r="M62" s="232">
        <v>395691.54633000004</v>
      </c>
      <c r="N62" s="233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348845.45134999999</v>
      </c>
      <c r="D66" s="232">
        <v>533855.12502999988</v>
      </c>
      <c r="E66" s="232">
        <v>53263.002570000004</v>
      </c>
      <c r="F66" s="232">
        <v>11818296.009159997</v>
      </c>
      <c r="G66" s="232">
        <v>12754259.588109996</v>
      </c>
      <c r="H66" s="232">
        <v>171180.53685000003</v>
      </c>
      <c r="I66" s="232">
        <v>210603.24331000002</v>
      </c>
      <c r="J66" s="232">
        <v>381783.78016000008</v>
      </c>
      <c r="K66" s="232">
        <v>139798.82493</v>
      </c>
      <c r="L66" s="232">
        <v>250402.88118</v>
      </c>
      <c r="M66" s="232">
        <v>390201.70611000003</v>
      </c>
      <c r="N66" s="233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352848.12417999998</v>
      </c>
      <c r="D70" s="232">
        <v>566907.89358000003</v>
      </c>
      <c r="E70" s="232">
        <v>45930.558040000004</v>
      </c>
      <c r="F70" s="232">
        <v>12075763.29249</v>
      </c>
      <c r="G70" s="232">
        <v>13041449.86829</v>
      </c>
      <c r="H70" s="232">
        <v>166822.17024000001</v>
      </c>
      <c r="I70" s="232">
        <v>164869.74596999999</v>
      </c>
      <c r="J70" s="232">
        <v>331691.91621</v>
      </c>
      <c r="K70" s="232">
        <v>134923.30268999998</v>
      </c>
      <c r="L70" s="232">
        <v>256186.21432</v>
      </c>
      <c r="M70" s="232">
        <v>391109.51700999995</v>
      </c>
      <c r="N70" s="233">
        <v>13764251.301509999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194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196</v>
      </c>
      <c r="C74" s="232">
        <v>363027.42817999999</v>
      </c>
      <c r="D74" s="232">
        <v>602269.67906999995</v>
      </c>
      <c r="E74" s="232">
        <v>42009.507969999999</v>
      </c>
      <c r="F74" s="232">
        <v>13524532.529130001</v>
      </c>
      <c r="G74" s="232">
        <f t="shared" ref="G74" si="0">SUM(C74:F74)</f>
        <v>14531839.14435</v>
      </c>
      <c r="H74" s="232">
        <v>192636.35058999999</v>
      </c>
      <c r="I74" s="232">
        <v>185974.82791000002</v>
      </c>
      <c r="J74" s="232">
        <f t="shared" ref="J74" si="1">SUM(H74:I74)</f>
        <v>378611.17850000004</v>
      </c>
      <c r="K74" s="232">
        <v>130756.87337999999</v>
      </c>
      <c r="L74" s="232">
        <v>253948.71432</v>
      </c>
      <c r="M74" s="232">
        <f t="shared" ref="M74" si="2">SUM(K74:L74)</f>
        <v>384705.58769999997</v>
      </c>
      <c r="N74" s="233">
        <f t="shared" ref="N74" si="3">SUM(G74,J74,M74)</f>
        <v>15295155.91055</v>
      </c>
      <c r="O74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3.9" customHeight="1" x14ac:dyDescent="0.25">
      <c r="A75" s="7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/>
    </row>
    <row r="76" spans="1:255" x14ac:dyDescent="0.25">
      <c r="B76" s="293" t="s">
        <v>149</v>
      </c>
      <c r="C76" s="293"/>
    </row>
  </sheetData>
  <mergeCells count="1">
    <mergeCell ref="B76:C76"/>
  </mergeCells>
  <phoneticPr fontId="19" type="noConversion"/>
  <hyperlinks>
    <hyperlink ref="B76" location="Índice!A1" display="◄ volver al menu"/>
    <hyperlink ref="B76:C76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7"/>
  <sheetViews>
    <sheetView showGridLines="0" zoomScale="94" zoomScaleNormal="94" workbookViewId="0">
      <pane xSplit="2" ySplit="5" topLeftCell="C63" activePane="bottomRight" state="frozen"/>
      <selection pane="topRight"/>
      <selection pane="bottomLeft"/>
      <selection pane="bottomRight" activeCell="A74" sqref="A74:XFD74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3.109375" style="64" customWidth="1"/>
    <col min="16" max="16" width="17.33203125" bestFit="1" customWidth="1"/>
  </cols>
  <sheetData>
    <row r="1" spans="1:255" s="206" customFormat="1" x14ac:dyDescent="0.25">
      <c r="B1" s="206" t="s">
        <v>37</v>
      </c>
      <c r="O1" s="207" t="str">
        <f>Índice!B8</f>
        <v>4º Trimestre 2017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1920909</v>
      </c>
      <c r="E7" s="232">
        <v>110341</v>
      </c>
      <c r="F7" s="232">
        <v>162980</v>
      </c>
      <c r="G7" s="232">
        <v>55732</v>
      </c>
      <c r="H7" s="232">
        <v>4732369</v>
      </c>
      <c r="I7" s="232">
        <v>3418</v>
      </c>
      <c r="J7" s="232">
        <v>46546</v>
      </c>
      <c r="K7" s="232">
        <v>49964</v>
      </c>
      <c r="L7" s="232">
        <v>13496</v>
      </c>
      <c r="M7" s="232">
        <v>167682</v>
      </c>
      <c r="N7" s="232">
        <v>181179</v>
      </c>
      <c r="O7" s="233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2111168</v>
      </c>
      <c r="E8" s="232">
        <v>125821</v>
      </c>
      <c r="F8" s="232">
        <v>231651</v>
      </c>
      <c r="G8" s="232">
        <v>64159</v>
      </c>
      <c r="H8" s="232">
        <v>5273369</v>
      </c>
      <c r="I8" s="232">
        <v>1526</v>
      </c>
      <c r="J8" s="232">
        <v>52866</v>
      </c>
      <c r="K8" s="232">
        <v>54392</v>
      </c>
      <c r="L8" s="232">
        <v>14726</v>
      </c>
      <c r="M8" s="232">
        <v>112974</v>
      </c>
      <c r="N8" s="232">
        <v>127700</v>
      </c>
      <c r="O8" s="233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2971350</v>
      </c>
      <c r="E9" s="232">
        <v>104363</v>
      </c>
      <c r="F9" s="232">
        <v>233042</v>
      </c>
      <c r="G9" s="232">
        <v>46395</v>
      </c>
      <c r="H9" s="232">
        <v>6224778</v>
      </c>
      <c r="I9" s="232">
        <v>1502</v>
      </c>
      <c r="J9" s="232">
        <v>71098</v>
      </c>
      <c r="K9" s="232">
        <v>72600</v>
      </c>
      <c r="L9" s="232">
        <v>15731</v>
      </c>
      <c r="M9" s="232">
        <v>38100</v>
      </c>
      <c r="N9" s="232">
        <v>53831</v>
      </c>
      <c r="O9" s="233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3433081</v>
      </c>
      <c r="E10" s="232">
        <v>115120</v>
      </c>
      <c r="F10" s="232">
        <v>214785</v>
      </c>
      <c r="G10" s="232">
        <v>25785</v>
      </c>
      <c r="H10" s="232">
        <v>7068080</v>
      </c>
      <c r="I10" s="232">
        <v>2938</v>
      </c>
      <c r="J10" s="232">
        <v>68564</v>
      </c>
      <c r="K10" s="232">
        <v>71502</v>
      </c>
      <c r="L10" s="232">
        <v>11718</v>
      </c>
      <c r="M10" s="232">
        <v>173438</v>
      </c>
      <c r="N10" s="232">
        <v>185156</v>
      </c>
      <c r="O10" s="233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3831110</v>
      </c>
      <c r="E11" s="232">
        <v>111230</v>
      </c>
      <c r="F11" s="232">
        <v>184502</v>
      </c>
      <c r="G11" s="232">
        <v>23833</v>
      </c>
      <c r="H11" s="232">
        <v>7624617</v>
      </c>
      <c r="I11" s="232">
        <v>7945</v>
      </c>
      <c r="J11" s="232">
        <v>46550</v>
      </c>
      <c r="K11" s="232">
        <v>54495</v>
      </c>
      <c r="L11" s="232">
        <v>12347</v>
      </c>
      <c r="M11" s="232">
        <v>30051</v>
      </c>
      <c r="N11" s="232">
        <v>42397</v>
      </c>
      <c r="O11" s="233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4270170</v>
      </c>
      <c r="E12" s="232">
        <v>108813</v>
      </c>
      <c r="F12" s="232">
        <v>139959</v>
      </c>
      <c r="G12" s="232">
        <v>33612</v>
      </c>
      <c r="H12" s="232">
        <v>8247248</v>
      </c>
      <c r="I12" s="232">
        <v>9455</v>
      </c>
      <c r="J12" s="232">
        <v>53234</v>
      </c>
      <c r="K12" s="232">
        <v>62689</v>
      </c>
      <c r="L12" s="232">
        <v>15043</v>
      </c>
      <c r="M12" s="232" t="s">
        <v>171</v>
      </c>
      <c r="N12" s="232">
        <v>15043</v>
      </c>
      <c r="O12" s="233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4260605</v>
      </c>
      <c r="E13" s="232">
        <v>123129</v>
      </c>
      <c r="F13" s="232">
        <v>114884</v>
      </c>
      <c r="G13" s="232">
        <v>38529</v>
      </c>
      <c r="H13" s="232">
        <v>8458123</v>
      </c>
      <c r="I13" s="232">
        <v>8561</v>
      </c>
      <c r="J13" s="232">
        <v>106780</v>
      </c>
      <c r="K13" s="232">
        <v>115342</v>
      </c>
      <c r="L13" s="232">
        <v>20882</v>
      </c>
      <c r="M13" s="232">
        <v>122218</v>
      </c>
      <c r="N13" s="232">
        <v>143100</v>
      </c>
      <c r="O13" s="233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4486721</v>
      </c>
      <c r="E14" s="232">
        <v>140395</v>
      </c>
      <c r="F14" s="232">
        <v>199952</v>
      </c>
      <c r="G14" s="232">
        <v>33114</v>
      </c>
      <c r="H14" s="232">
        <v>8964444</v>
      </c>
      <c r="I14" s="232">
        <v>11442</v>
      </c>
      <c r="J14" s="232">
        <v>110036</v>
      </c>
      <c r="K14" s="232">
        <v>121477</v>
      </c>
      <c r="L14" s="232">
        <v>6680</v>
      </c>
      <c r="M14" s="232">
        <v>195000</v>
      </c>
      <c r="N14" s="232">
        <v>201680</v>
      </c>
      <c r="O14" s="233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4213339.2800099999</v>
      </c>
      <c r="D18" s="232">
        <v>4878087.10035</v>
      </c>
      <c r="E18" s="232">
        <v>153858.85781999992</v>
      </c>
      <c r="F18" s="232">
        <v>226058.46333999999</v>
      </c>
      <c r="G18" s="232">
        <v>25357.563480000001</v>
      </c>
      <c r="H18" s="232">
        <v>9496701.265689997</v>
      </c>
      <c r="I18" s="232">
        <v>2848.8905500000001</v>
      </c>
      <c r="J18" s="232">
        <v>131804.26333000002</v>
      </c>
      <c r="K18" s="232">
        <v>134653.15388000003</v>
      </c>
      <c r="L18" s="232">
        <v>6535.7724799999996</v>
      </c>
      <c r="M18" s="232">
        <v>61000</v>
      </c>
      <c r="N18" s="232">
        <v>67535.77248</v>
      </c>
      <c r="O18" s="233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4401057.0020000003</v>
      </c>
      <c r="D22" s="232">
        <v>5506492</v>
      </c>
      <c r="E22" s="232">
        <v>159632</v>
      </c>
      <c r="F22" s="232">
        <v>169046</v>
      </c>
      <c r="G22" s="232">
        <v>22596</v>
      </c>
      <c r="H22" s="232">
        <v>10258822</v>
      </c>
      <c r="I22" s="232">
        <v>3094</v>
      </c>
      <c r="J22" s="232">
        <v>144039</v>
      </c>
      <c r="K22" s="232">
        <v>147133</v>
      </c>
      <c r="L22" s="232">
        <v>2148</v>
      </c>
      <c r="M22" s="232">
        <v>146001</v>
      </c>
      <c r="N22" s="232">
        <v>148149</v>
      </c>
      <c r="O22" s="233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5110120.477</v>
      </c>
      <c r="D26" s="232">
        <v>6111916.8709999993</v>
      </c>
      <c r="E26" s="232">
        <v>168541.04360999999</v>
      </c>
      <c r="F26" s="232">
        <v>276416.07987999998</v>
      </c>
      <c r="G26" s="232">
        <v>26925.206529999996</v>
      </c>
      <c r="H26" s="232">
        <v>11693919.689489998</v>
      </c>
      <c r="I26" s="232">
        <v>12619.77821</v>
      </c>
      <c r="J26" s="232">
        <v>115712.90562000001</v>
      </c>
      <c r="K26" s="232">
        <v>128332.68383000001</v>
      </c>
      <c r="L26" s="232">
        <v>2971.7300399999999</v>
      </c>
      <c r="M26" s="232">
        <v>126000</v>
      </c>
      <c r="N26" s="232">
        <v>128971.73003999999</v>
      </c>
      <c r="O26" s="233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5748225.1030000001</v>
      </c>
      <c r="D30" s="232">
        <v>6762176.3869999992</v>
      </c>
      <c r="E30" s="232">
        <v>205793.72774999999</v>
      </c>
      <c r="F30" s="232">
        <v>300560.65139999997</v>
      </c>
      <c r="G30" s="232">
        <v>41024.425520000004</v>
      </c>
      <c r="H30" s="232">
        <v>13057780.303699998</v>
      </c>
      <c r="I30" s="232">
        <v>11293.38998</v>
      </c>
      <c r="J30" s="232">
        <v>121058.92491</v>
      </c>
      <c r="K30" s="232">
        <v>132352.31489000001</v>
      </c>
      <c r="L30" s="232">
        <v>21181.424569999999</v>
      </c>
      <c r="M30" s="232">
        <v>127215.33663999999</v>
      </c>
      <c r="N30" s="232">
        <v>148396.76121</v>
      </c>
      <c r="O30" s="233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6742757.6910000006</v>
      </c>
      <c r="D34" s="232">
        <v>6988136.068</v>
      </c>
      <c r="E34" s="232">
        <v>311380.44316999998</v>
      </c>
      <c r="F34" s="232">
        <v>456661.03697999998</v>
      </c>
      <c r="G34" s="232">
        <v>50542.391019999995</v>
      </c>
      <c r="H34" s="232">
        <v>14549477.635739999</v>
      </c>
      <c r="I34" s="232">
        <v>2876.328</v>
      </c>
      <c r="J34" s="232">
        <v>79475.683839999998</v>
      </c>
      <c r="K34" s="232">
        <v>82352.011839999992</v>
      </c>
      <c r="L34" s="232">
        <v>20519.207859999999</v>
      </c>
      <c r="M34" s="232">
        <v>59000</v>
      </c>
      <c r="N34" s="232">
        <v>79519.207859999995</v>
      </c>
      <c r="O34" s="233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6671569.2429999989</v>
      </c>
      <c r="D38" s="232">
        <v>6181558.091</v>
      </c>
      <c r="E38" s="232">
        <v>257680.20463999998</v>
      </c>
      <c r="F38" s="232">
        <v>799252.26084</v>
      </c>
      <c r="G38" s="232">
        <v>50507.388229999997</v>
      </c>
      <c r="H38" s="232">
        <v>13960567.49174</v>
      </c>
      <c r="I38" s="232">
        <v>6153.3353500000003</v>
      </c>
      <c r="J38" s="232">
        <v>159158.12074000001</v>
      </c>
      <c r="K38" s="232">
        <v>165311.45609000002</v>
      </c>
      <c r="L38" s="232">
        <v>2892.5077699999997</v>
      </c>
      <c r="M38" s="232">
        <v>213500</v>
      </c>
      <c r="N38" s="232">
        <v>216392.50777</v>
      </c>
      <c r="O38" s="233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5455108.5329299979</v>
      </c>
      <c r="D42" s="232">
        <v>5769079.4238700019</v>
      </c>
      <c r="E42" s="232">
        <v>252818.35672999991</v>
      </c>
      <c r="F42" s="232">
        <v>1018980.0208200002</v>
      </c>
      <c r="G42" s="232">
        <v>13860.97004</v>
      </c>
      <c r="H42" s="232">
        <v>12509847.304389996</v>
      </c>
      <c r="I42" s="232">
        <v>2491.9030200000002</v>
      </c>
      <c r="J42" s="232">
        <v>112332.14218</v>
      </c>
      <c r="K42" s="232">
        <v>114824.04519999999</v>
      </c>
      <c r="L42" s="232">
        <v>31281.854199999998</v>
      </c>
      <c r="M42" s="232">
        <v>354000</v>
      </c>
      <c r="N42" s="232">
        <v>385281.8542</v>
      </c>
      <c r="O42" s="233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6140971.2251499994</v>
      </c>
      <c r="E46" s="232">
        <v>300220.63456999999</v>
      </c>
      <c r="F46" s="232">
        <v>1098147.8336899998</v>
      </c>
      <c r="G46" s="232">
        <v>12072.992760000001</v>
      </c>
      <c r="H46" s="232">
        <v>12872502.44318</v>
      </c>
      <c r="I46" s="232">
        <v>660.3152</v>
      </c>
      <c r="J46" s="232">
        <v>111388.26953999998</v>
      </c>
      <c r="K46" s="232">
        <v>112048.58473999998</v>
      </c>
      <c r="L46" s="232">
        <v>39508.477579999992</v>
      </c>
      <c r="M46" s="232">
        <v>494048.24421999999</v>
      </c>
      <c r="N46" s="232">
        <v>533556.72179999994</v>
      </c>
      <c r="O46" s="233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5931998.6913799979</v>
      </c>
      <c r="E50" s="232">
        <v>348449.38757000002</v>
      </c>
      <c r="F50" s="232">
        <v>788023.90935000032</v>
      </c>
      <c r="G50" s="232">
        <v>19422.095139999994</v>
      </c>
      <c r="H50" s="232">
        <f t="shared" si="0"/>
        <v>12871413.875410002</v>
      </c>
      <c r="I50" s="232">
        <v>2735.7589200000002</v>
      </c>
      <c r="J50" s="232">
        <v>150023.42670999997</v>
      </c>
      <c r="K50" s="232">
        <f t="shared" si="1"/>
        <v>152759.18562999996</v>
      </c>
      <c r="L50" s="232">
        <v>60844.466780000002</v>
      </c>
      <c r="M50" s="232">
        <v>371600</v>
      </c>
      <c r="N50" s="232">
        <f t="shared" si="2"/>
        <v>432444.46678000002</v>
      </c>
      <c r="O50" s="233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5813085.2560000001</v>
      </c>
      <c r="E54" s="232">
        <v>567346.81500000006</v>
      </c>
      <c r="F54" s="232">
        <v>361558.55599999998</v>
      </c>
      <c r="G54" s="232">
        <v>13398.877</v>
      </c>
      <c r="H54" s="232">
        <v>12598972.098999999</v>
      </c>
      <c r="I54" s="232">
        <v>1475.694</v>
      </c>
      <c r="J54" s="232">
        <v>26451.758999999998</v>
      </c>
      <c r="K54" s="232">
        <v>27927.452999999998</v>
      </c>
      <c r="L54" s="232">
        <v>12499.751999999999</v>
      </c>
      <c r="M54" s="232">
        <v>348570</v>
      </c>
      <c r="N54" s="232">
        <v>361069.75199999998</v>
      </c>
      <c r="O54" s="233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5907446.8366999971</v>
      </c>
      <c r="D58" s="232">
        <v>5948101.4555100016</v>
      </c>
      <c r="E58" s="232">
        <v>334988.46451000008</v>
      </c>
      <c r="F58" s="232">
        <v>391198.14286999998</v>
      </c>
      <c r="G58" s="232">
        <v>9565.1587</v>
      </c>
      <c r="H58" s="232">
        <v>12591300.058289997</v>
      </c>
      <c r="I58" s="232">
        <v>2028.95571</v>
      </c>
      <c r="J58" s="232">
        <v>37446.527279999995</v>
      </c>
      <c r="K58" s="232">
        <v>39475.482989999997</v>
      </c>
      <c r="L58" s="232">
        <v>2116.3309300000001</v>
      </c>
      <c r="M58" s="232">
        <v>336340</v>
      </c>
      <c r="N58" s="232">
        <v>338456.33093</v>
      </c>
      <c r="O58" s="233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5905830.1388199991</v>
      </c>
      <c r="D62" s="232">
        <v>6505459.3252799949</v>
      </c>
      <c r="E62" s="232">
        <v>298131.60395999975</v>
      </c>
      <c r="F62" s="232">
        <v>402571.66092000029</v>
      </c>
      <c r="G62" s="232">
        <v>10104.00945</v>
      </c>
      <c r="H62" s="232">
        <v>13122096.738429993</v>
      </c>
      <c r="I62" s="232">
        <v>1390.94921</v>
      </c>
      <c r="J62" s="232">
        <v>46717.245029999998</v>
      </c>
      <c r="K62" s="232">
        <v>48108.194239999997</v>
      </c>
      <c r="L62" s="232">
        <v>1913.3462</v>
      </c>
      <c r="M62" s="232">
        <v>263500</v>
      </c>
      <c r="N62" s="232">
        <v>265413.34620000003</v>
      </c>
      <c r="O62" s="233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6001370.0650799982</v>
      </c>
      <c r="D66" s="232">
        <v>6594868.8064099997</v>
      </c>
      <c r="E66" s="232">
        <v>280452.34574999998</v>
      </c>
      <c r="F66" s="232">
        <v>458112.59478999994</v>
      </c>
      <c r="G66" s="232">
        <v>2819.6823300000005</v>
      </c>
      <c r="H66" s="232">
        <v>13337623.494359998</v>
      </c>
      <c r="I66" s="232">
        <v>1315.5387800000001</v>
      </c>
      <c r="J66" s="232">
        <v>19430.7346</v>
      </c>
      <c r="K66" s="232">
        <v>20746.273379999999</v>
      </c>
      <c r="L66" s="232">
        <v>2813.32314</v>
      </c>
      <c r="M66" s="232">
        <v>265900</v>
      </c>
      <c r="N66" s="232">
        <v>268713.32313999999</v>
      </c>
      <c r="O66" s="233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1230473.1208800001</v>
      </c>
      <c r="D67" s="74">
        <v>1374029.4812100001</v>
      </c>
      <c r="E67" s="74">
        <v>63292.468959999998</v>
      </c>
      <c r="F67" s="74">
        <v>3836.9675699999998</v>
      </c>
      <c r="G67" s="74">
        <v>275.05588999999998</v>
      </c>
      <c r="H67" s="74">
        <v>2671907.0945100002</v>
      </c>
      <c r="I67" s="74">
        <v>336.23822000000001</v>
      </c>
      <c r="J67" s="74">
        <v>10466.154550000001</v>
      </c>
      <c r="K67" s="74">
        <v>10802.39277</v>
      </c>
      <c r="L67" s="74">
        <v>773.62111000000004</v>
      </c>
      <c r="M67" s="74">
        <v>62000</v>
      </c>
      <c r="N67" s="74">
        <v>62773.62111</v>
      </c>
      <c r="O67" s="75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2176983.3433000008</v>
      </c>
      <c r="D68" s="74">
        <v>3040659.5118999993</v>
      </c>
      <c r="E68" s="74">
        <v>144158.98132000002</v>
      </c>
      <c r="F68" s="74">
        <v>167844.06443000003</v>
      </c>
      <c r="G68" s="74">
        <v>671.18016999999998</v>
      </c>
      <c r="H68" s="74">
        <v>5530317.0811200002</v>
      </c>
      <c r="I68" s="74">
        <v>1040.3192899999999</v>
      </c>
      <c r="J68" s="74">
        <v>14439.68763</v>
      </c>
      <c r="K68" s="74">
        <v>15480.00692</v>
      </c>
      <c r="L68" s="74">
        <v>1184.4502299999999</v>
      </c>
      <c r="M68" s="74">
        <v>235388</v>
      </c>
      <c r="N68" s="74">
        <v>236572.45022999999</v>
      </c>
      <c r="O68" s="75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4490125.8047999982</v>
      </c>
      <c r="D69" s="74">
        <v>4668542.5276899999</v>
      </c>
      <c r="E69" s="74">
        <v>211386.86246000003</v>
      </c>
      <c r="F69" s="74">
        <v>198214.12148000003</v>
      </c>
      <c r="G69" s="74">
        <v>1425.43588</v>
      </c>
      <c r="H69" s="74">
        <v>9569694.7523099966</v>
      </c>
      <c r="I69" s="74">
        <v>1407.0822499999999</v>
      </c>
      <c r="J69" s="74">
        <v>16919.648000000001</v>
      </c>
      <c r="K69" s="74">
        <v>18326.730250000001</v>
      </c>
      <c r="L69" s="74">
        <v>51954.743399999999</v>
      </c>
      <c r="M69" s="74">
        <v>210488</v>
      </c>
      <c r="N69" s="74">
        <v>262442.74339999998</v>
      </c>
      <c r="O69" s="75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6253802.3231899962</v>
      </c>
      <c r="D70" s="232">
        <v>6818033.0379599994</v>
      </c>
      <c r="E70" s="232">
        <v>301396.69112000015</v>
      </c>
      <c r="F70" s="232">
        <v>394858.11183000007</v>
      </c>
      <c r="G70" s="232">
        <v>2025.4979600000004</v>
      </c>
      <c r="H70" s="232">
        <v>13770115.662059996</v>
      </c>
      <c r="I70" s="232">
        <v>7939.6054600000007</v>
      </c>
      <c r="J70" s="232">
        <v>20744.893049999999</v>
      </c>
      <c r="K70" s="232">
        <v>28684.498509999998</v>
      </c>
      <c r="L70" s="232">
        <v>52364.481339999998</v>
      </c>
      <c r="M70" s="232">
        <v>210488</v>
      </c>
      <c r="N70" s="232">
        <v>262852.48134</v>
      </c>
      <c r="O70" s="233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1370144.5211</v>
      </c>
      <c r="D71" s="74">
        <v>1516380.5593699997</v>
      </c>
      <c r="E71" s="74">
        <v>54305.801969999993</v>
      </c>
      <c r="F71" s="74">
        <v>3599.2057099999997</v>
      </c>
      <c r="G71" s="74">
        <v>300.17604999999998</v>
      </c>
      <c r="H71" s="74">
        <v>2944730.2641999992</v>
      </c>
      <c r="I71" s="74">
        <v>59.652500000000003</v>
      </c>
      <c r="J71" s="74">
        <v>1877.6568699999998</v>
      </c>
      <c r="K71" s="74">
        <v>1937.3093699999997</v>
      </c>
      <c r="L71" s="74">
        <v>53750.970450000001</v>
      </c>
      <c r="M71" s="74">
        <v>41000</v>
      </c>
      <c r="N71" s="74">
        <v>94750.970449999993</v>
      </c>
      <c r="O71" s="75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2534607.91408</v>
      </c>
      <c r="D72" s="74">
        <v>3546370.6723699998</v>
      </c>
      <c r="E72" s="74">
        <v>141476.16193</v>
      </c>
      <c r="F72" s="74">
        <v>231972.79452999998</v>
      </c>
      <c r="G72" s="74">
        <v>708.81054000000006</v>
      </c>
      <c r="H72" s="74">
        <v>6455136.3534499994</v>
      </c>
      <c r="I72" s="74">
        <v>732.75775999999996</v>
      </c>
      <c r="J72" s="74">
        <v>8122.7907000000005</v>
      </c>
      <c r="K72" s="74">
        <v>8855.54846</v>
      </c>
      <c r="L72" s="74">
        <v>55971.420480000001</v>
      </c>
      <c r="M72" s="74">
        <v>187288</v>
      </c>
      <c r="N72" s="74">
        <v>243259.42048</v>
      </c>
      <c r="O72" s="75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194</v>
      </c>
      <c r="C73" s="74">
        <v>5043446.55437</v>
      </c>
      <c r="D73" s="74">
        <v>5324843.1419699993</v>
      </c>
      <c r="E73" s="74">
        <v>207738.57191999999</v>
      </c>
      <c r="F73" s="74">
        <v>319190.72146999999</v>
      </c>
      <c r="G73" s="74">
        <v>1029.1823899999999</v>
      </c>
      <c r="H73" s="74">
        <v>10896248.172119999</v>
      </c>
      <c r="I73" s="74">
        <v>960.24486999999999</v>
      </c>
      <c r="J73" s="74">
        <v>9135.75072</v>
      </c>
      <c r="K73" s="74">
        <v>10095.99559</v>
      </c>
      <c r="L73" s="74">
        <v>57695.874000000003</v>
      </c>
      <c r="M73" s="74">
        <v>187288</v>
      </c>
      <c r="N73" s="74">
        <v>244983.87400000001</v>
      </c>
      <c r="O73" s="75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196</v>
      </c>
      <c r="C74" s="232">
        <v>6570557.3140999991</v>
      </c>
      <c r="D74" s="232">
        <v>7766653.9062399995</v>
      </c>
      <c r="E74" s="232">
        <v>277685.36982999998</v>
      </c>
      <c r="F74" s="232">
        <v>484638.22933999996</v>
      </c>
      <c r="G74" s="232">
        <v>1562.83889</v>
      </c>
      <c r="H74" s="232">
        <f t="shared" ref="H74" si="4">SUM(C74:G74)</f>
        <v>15101097.658399997</v>
      </c>
      <c r="I74" s="232">
        <v>2173.88319</v>
      </c>
      <c r="J74" s="232">
        <v>16342.592619999998</v>
      </c>
      <c r="K74" s="232">
        <f t="shared" ref="K74" si="5">SUM(I74:J74)</f>
        <v>18516.475809999996</v>
      </c>
      <c r="L74" s="232">
        <v>58899.937599999997</v>
      </c>
      <c r="M74" s="232">
        <v>187288</v>
      </c>
      <c r="N74" s="232">
        <f t="shared" ref="N74" si="6">SUM(L74:M74)</f>
        <v>246187.9376</v>
      </c>
      <c r="O74" s="233">
        <f t="shared" ref="O74" si="7">SUM(H74,K74,N74)</f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3.9" customHeight="1" x14ac:dyDescent="0.25">
      <c r="A75" s="7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255" s="71" customFormat="1" ht="6" customHeight="1" x14ac:dyDescent="0.25">
      <c r="A76" s="7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255" x14ac:dyDescent="0.35">
      <c r="B77" s="293" t="s">
        <v>149</v>
      </c>
      <c r="C77" s="293"/>
    </row>
  </sheetData>
  <mergeCells count="1">
    <mergeCell ref="B77:C77"/>
  </mergeCells>
  <phoneticPr fontId="19" type="noConversion"/>
  <hyperlinks>
    <hyperlink ref="B77" location="Índice!A1" display="◄ volver al menu"/>
    <hyperlink ref="B77:C77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9"/>
  <sheetViews>
    <sheetView showGridLines="0" workbookViewId="0">
      <pane xSplit="2" ySplit="6" topLeftCell="C49" activePane="bottomRight" state="frozen"/>
      <selection pane="topRight"/>
      <selection pane="bottomLeft"/>
      <selection pane="bottomRight" activeCell="G61" sqref="G61"/>
    </sheetView>
  </sheetViews>
  <sheetFormatPr baseColWidth="10" defaultColWidth="12.5546875" defaultRowHeight="15.6" x14ac:dyDescent="0.35"/>
  <cols>
    <col min="1" max="1" width="2.33203125" style="150" customWidth="1"/>
    <col min="2" max="2" width="9.6640625" style="151" customWidth="1"/>
    <col min="3" max="11" width="12.5546875" style="152" customWidth="1"/>
    <col min="12" max="12" width="15.88671875" bestFit="1" customWidth="1"/>
    <col min="13" max="41" width="12.5546875" customWidth="1"/>
    <col min="42" max="16384" width="12.5546875" style="152"/>
  </cols>
  <sheetData>
    <row r="1" spans="1:186" s="216" customFormat="1" x14ac:dyDescent="0.25">
      <c r="B1" s="217" t="s">
        <v>37</v>
      </c>
      <c r="K1" s="218" t="str">
        <f>Índice!B8</f>
        <v>4º Trimestre 2017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5" customFormat="1" ht="20.25" customHeight="1" x14ac:dyDescent="0.25">
      <c r="A2" s="133"/>
      <c r="B2" s="134" t="s">
        <v>110</v>
      </c>
      <c r="C2" s="153"/>
      <c r="D2" s="153"/>
      <c r="E2" s="153"/>
      <c r="F2" s="153"/>
      <c r="G2" s="153"/>
      <c r="H2" s="153"/>
      <c r="I2" s="153"/>
      <c r="J2" s="153"/>
      <c r="K2" s="15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5" customFormat="1" ht="13.5" customHeight="1" x14ac:dyDescent="0.25">
      <c r="A3" s="133"/>
      <c r="B3" s="136" t="s">
        <v>49</v>
      </c>
      <c r="C3" s="153"/>
      <c r="D3" s="153"/>
      <c r="E3" s="153"/>
      <c r="F3" s="153"/>
      <c r="G3" s="153"/>
      <c r="H3" s="153"/>
      <c r="I3" s="153"/>
      <c r="J3" s="153"/>
      <c r="K3" s="15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5" customFormat="1" ht="14.25" customHeight="1" x14ac:dyDescent="0.25">
      <c r="A4" s="137"/>
      <c r="B4" s="137"/>
      <c r="C4" s="154"/>
      <c r="D4" s="149"/>
      <c r="E4" s="137"/>
      <c r="F4" s="137"/>
      <c r="G4" s="137"/>
      <c r="H4" s="137"/>
      <c r="I4" s="137"/>
      <c r="J4" s="137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0" customFormat="1" ht="30.75" customHeight="1" x14ac:dyDescent="0.25">
      <c r="A5" s="138"/>
      <c r="B5" s="171" t="s">
        <v>68</v>
      </c>
      <c r="C5" s="172" t="s">
        <v>69</v>
      </c>
      <c r="D5" s="155" t="s">
        <v>94</v>
      </c>
      <c r="E5" s="155" t="s">
        <v>101</v>
      </c>
      <c r="F5" s="173" t="s">
        <v>102</v>
      </c>
      <c r="G5" s="172" t="s">
        <v>70</v>
      </c>
      <c r="H5" s="155" t="s">
        <v>111</v>
      </c>
      <c r="I5" s="155" t="s">
        <v>100</v>
      </c>
      <c r="J5" s="155" t="s">
        <v>99</v>
      </c>
      <c r="K5" s="173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9"/>
      <c r="AQ5" s="139"/>
      <c r="BE5" s="139"/>
      <c r="BF5" s="139"/>
      <c r="BT5" s="139"/>
      <c r="BU5" s="139"/>
      <c r="CI5" s="139"/>
      <c r="CJ5" s="139"/>
      <c r="CX5" s="139"/>
      <c r="CY5" s="139"/>
      <c r="DM5" s="139"/>
      <c r="DN5" s="139"/>
      <c r="EB5" s="139"/>
      <c r="EC5" s="139"/>
      <c r="EQ5" s="139"/>
      <c r="ER5" s="139"/>
      <c r="FF5" s="139"/>
      <c r="FG5" s="139"/>
      <c r="FU5" s="139"/>
      <c r="FV5" s="139"/>
    </row>
    <row r="6" spans="1:186" s="144" customFormat="1" ht="3.9" customHeight="1" x14ac:dyDescent="0.25">
      <c r="A6" s="141"/>
      <c r="B6" s="235"/>
      <c r="C6" s="236"/>
      <c r="D6" s="237"/>
      <c r="E6" s="237"/>
      <c r="F6" s="238"/>
      <c r="G6" s="236"/>
      <c r="H6" s="237"/>
      <c r="I6" s="237"/>
      <c r="J6" s="237"/>
      <c r="K6" s="23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2"/>
      <c r="AQ6" s="142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2"/>
      <c r="BF6" s="142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2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2"/>
      <c r="CJ6" s="142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2"/>
      <c r="CY6" s="142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2"/>
      <c r="DN6" s="142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2"/>
      <c r="ER6" s="142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2"/>
      <c r="FG6" s="142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2"/>
      <c r="FV6" s="142"/>
      <c r="FW6" s="143"/>
      <c r="FX6" s="143"/>
      <c r="FY6" s="143"/>
      <c r="FZ6" s="143"/>
      <c r="GA6" s="143"/>
      <c r="GB6" s="143"/>
      <c r="GC6" s="143"/>
      <c r="GD6" s="143"/>
    </row>
    <row r="7" spans="1:186" s="148" customFormat="1" ht="12.75" customHeight="1" x14ac:dyDescent="0.35">
      <c r="A7" s="145"/>
      <c r="B7" s="240" t="s">
        <v>103</v>
      </c>
      <c r="C7" s="75">
        <v>939179.9471799999</v>
      </c>
      <c r="D7" s="74">
        <v>885906.20715999999</v>
      </c>
      <c r="E7" s="74">
        <v>34577.499609999999</v>
      </c>
      <c r="F7" s="241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1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46"/>
      <c r="AQ7" s="146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6"/>
      <c r="BF7" s="146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6"/>
      <c r="BU7" s="146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6"/>
      <c r="CJ7" s="146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6"/>
      <c r="CY7" s="146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6"/>
      <c r="DN7" s="146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6"/>
      <c r="EC7" s="146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6"/>
      <c r="ER7" s="146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6"/>
      <c r="FG7" s="146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6"/>
      <c r="FV7" s="146"/>
      <c r="FW7" s="147"/>
      <c r="FX7" s="147"/>
      <c r="FY7" s="147"/>
      <c r="FZ7" s="147"/>
      <c r="GA7" s="147"/>
      <c r="GB7" s="147"/>
      <c r="GC7" s="147"/>
      <c r="GD7" s="147"/>
    </row>
    <row r="8" spans="1:186" s="144" customFormat="1" ht="12.75" customHeight="1" x14ac:dyDescent="0.25">
      <c r="A8" s="141"/>
      <c r="B8" s="240" t="s">
        <v>104</v>
      </c>
      <c r="C8" s="75">
        <v>1460465.34</v>
      </c>
      <c r="D8" s="74">
        <v>1229375.4516100003</v>
      </c>
      <c r="E8" s="74">
        <v>158190.82498</v>
      </c>
      <c r="F8" s="241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1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2"/>
      <c r="AQ8" s="142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  <c r="BF8" s="142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2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2"/>
      <c r="CJ8" s="142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2"/>
      <c r="CY8" s="142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2"/>
      <c r="DN8" s="142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2"/>
      <c r="EC8" s="142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2"/>
      <c r="ER8" s="142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2"/>
      <c r="FG8" s="142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2"/>
      <c r="FV8" s="142"/>
      <c r="FW8" s="143"/>
      <c r="FX8" s="143"/>
      <c r="FY8" s="143"/>
      <c r="FZ8" s="143"/>
      <c r="GA8" s="143"/>
      <c r="GB8" s="143"/>
      <c r="GC8" s="143"/>
      <c r="GD8" s="143"/>
    </row>
    <row r="9" spans="1:186" s="144" customFormat="1" ht="12.75" customHeight="1" x14ac:dyDescent="0.25">
      <c r="A9" s="141"/>
      <c r="B9" s="240" t="s">
        <v>105</v>
      </c>
      <c r="C9" s="75">
        <v>3117502.5734599996</v>
      </c>
      <c r="D9" s="74">
        <v>2060022.5126699999</v>
      </c>
      <c r="E9" s="74">
        <v>910502.7612999999</v>
      </c>
      <c r="F9" s="241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1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2"/>
      <c r="AQ9" s="142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2"/>
      <c r="BF9" s="142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2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2"/>
      <c r="CJ9" s="142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2"/>
      <c r="CY9" s="142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2"/>
      <c r="EC9" s="142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2"/>
      <c r="ER9" s="142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2"/>
      <c r="FG9" s="142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2"/>
      <c r="FV9" s="142"/>
      <c r="FW9" s="143"/>
      <c r="FX9" s="143"/>
      <c r="FY9" s="143"/>
      <c r="FZ9" s="143"/>
      <c r="GA9" s="143"/>
      <c r="GB9" s="143"/>
      <c r="GC9" s="143"/>
      <c r="GD9" s="143"/>
    </row>
    <row r="10" spans="1:186" s="144" customFormat="1" ht="12.75" customHeight="1" x14ac:dyDescent="0.25">
      <c r="A10" s="141"/>
      <c r="B10" s="242" t="s">
        <v>106</v>
      </c>
      <c r="C10" s="233">
        <v>4213339.2800099999</v>
      </c>
      <c r="D10" s="222">
        <v>3021490.886729999</v>
      </c>
      <c r="E10" s="222">
        <v>1046098.7822100001</v>
      </c>
      <c r="F10" s="243">
        <v>145749.6110700003</v>
      </c>
      <c r="G10" s="233">
        <v>4878087.10035</v>
      </c>
      <c r="H10" s="222">
        <v>343548.20793999999</v>
      </c>
      <c r="I10" s="222">
        <v>3280291.0556899998</v>
      </c>
      <c r="J10" s="222">
        <v>1193054.68973</v>
      </c>
      <c r="K10" s="243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2"/>
      <c r="AQ10" s="142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2"/>
      <c r="BF10" s="142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2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2"/>
      <c r="CJ10" s="142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2"/>
      <c r="CY10" s="142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2"/>
      <c r="DN10" s="142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2"/>
      <c r="EC10" s="142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2"/>
      <c r="ER10" s="142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2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2"/>
      <c r="FV10" s="142"/>
      <c r="FW10" s="143"/>
      <c r="FX10" s="143"/>
      <c r="FY10" s="143"/>
      <c r="FZ10" s="143"/>
      <c r="GA10" s="143"/>
      <c r="GB10" s="143"/>
      <c r="GC10" s="143"/>
      <c r="GD10" s="143"/>
    </row>
    <row r="11" spans="1:186" s="148" customFormat="1" ht="13.5" customHeight="1" x14ac:dyDescent="0.35">
      <c r="A11" s="145"/>
      <c r="B11" s="240" t="s">
        <v>41</v>
      </c>
      <c r="C11" s="75">
        <v>989315.70326999994</v>
      </c>
      <c r="D11" s="74">
        <v>914678.46118999994</v>
      </c>
      <c r="E11" s="74">
        <v>62655.5743</v>
      </c>
      <c r="F11" s="241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1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46"/>
      <c r="AQ11" s="146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6"/>
      <c r="BF11" s="146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6"/>
      <c r="BU11" s="146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6"/>
      <c r="CJ11" s="146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6"/>
      <c r="CY11" s="146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6"/>
      <c r="DN11" s="146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6"/>
      <c r="EC11" s="146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6"/>
      <c r="ER11" s="146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6"/>
      <c r="FG11" s="146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6"/>
      <c r="FV11" s="146"/>
      <c r="FW11" s="147"/>
      <c r="FX11" s="147"/>
      <c r="FY11" s="147"/>
      <c r="FZ11" s="147"/>
      <c r="GA11" s="147"/>
      <c r="GB11" s="147"/>
      <c r="GC11" s="147"/>
      <c r="GD11" s="147"/>
    </row>
    <row r="12" spans="1:186" s="144" customFormat="1" ht="12.75" customHeight="1" x14ac:dyDescent="0.25">
      <c r="A12" s="141"/>
      <c r="B12" s="240" t="s">
        <v>42</v>
      </c>
      <c r="C12" s="75">
        <v>1469836.9740599999</v>
      </c>
      <c r="D12" s="74">
        <v>1228804.5987</v>
      </c>
      <c r="E12" s="74">
        <v>172793.10634</v>
      </c>
      <c r="F12" s="241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1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2"/>
      <c r="AQ12" s="142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2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2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2"/>
      <c r="CJ12" s="142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2"/>
      <c r="CY12" s="142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2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2"/>
      <c r="EC12" s="142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2"/>
      <c r="ER12" s="142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2"/>
      <c r="FG12" s="142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2"/>
      <c r="FV12" s="142"/>
      <c r="FW12" s="143"/>
      <c r="FX12" s="143"/>
      <c r="FY12" s="143"/>
      <c r="FZ12" s="143"/>
      <c r="GA12" s="143"/>
      <c r="GB12" s="143"/>
      <c r="GC12" s="143"/>
      <c r="GD12" s="143"/>
    </row>
    <row r="13" spans="1:186" s="144" customFormat="1" ht="12.75" customHeight="1" x14ac:dyDescent="0.25">
      <c r="A13" s="141"/>
      <c r="B13" s="240" t="s">
        <v>43</v>
      </c>
      <c r="C13" s="75">
        <v>3212390.9032700001</v>
      </c>
      <c r="D13" s="74">
        <v>2073921.27419</v>
      </c>
      <c r="E13" s="74">
        <v>994501.28757000004</v>
      </c>
      <c r="F13" s="241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1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2"/>
      <c r="AQ13" s="142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2"/>
      <c r="BF13" s="142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2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2"/>
      <c r="CJ13" s="142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2"/>
      <c r="CY13" s="142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2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2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2"/>
      <c r="ER13" s="142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2"/>
      <c r="FG13" s="142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2"/>
      <c r="FV13" s="142"/>
      <c r="FW13" s="143"/>
      <c r="FX13" s="143"/>
      <c r="FY13" s="143"/>
      <c r="FZ13" s="143"/>
      <c r="GA13" s="143"/>
      <c r="GB13" s="143"/>
      <c r="GC13" s="143"/>
      <c r="GD13" s="143"/>
    </row>
    <row r="14" spans="1:186" s="144" customFormat="1" ht="12.75" customHeight="1" x14ac:dyDescent="0.25">
      <c r="A14" s="141"/>
      <c r="B14" s="242" t="s">
        <v>80</v>
      </c>
      <c r="C14" s="233">
        <v>4401057.0020000003</v>
      </c>
      <c r="D14" s="222">
        <v>3074929.932</v>
      </c>
      <c r="E14" s="222">
        <v>1154369.575</v>
      </c>
      <c r="F14" s="243">
        <v>171757.495</v>
      </c>
      <c r="G14" s="233">
        <v>5506491.5289999992</v>
      </c>
      <c r="H14" s="222">
        <v>395798.82299999997</v>
      </c>
      <c r="I14" s="222">
        <v>3693819.2829999998</v>
      </c>
      <c r="J14" s="222">
        <v>1329701.5209999999</v>
      </c>
      <c r="K14" s="243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2"/>
      <c r="AQ14" s="142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2"/>
      <c r="BF14" s="142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2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2"/>
      <c r="CJ14" s="142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2"/>
      <c r="CY14" s="142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2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2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2"/>
      <c r="ER14" s="142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2"/>
      <c r="FG14" s="142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2"/>
      <c r="FV14" s="142"/>
      <c r="FW14" s="143"/>
      <c r="FX14" s="143"/>
      <c r="FY14" s="143"/>
      <c r="FZ14" s="143"/>
      <c r="GA14" s="143"/>
      <c r="GB14" s="143"/>
      <c r="GC14" s="143"/>
      <c r="GD14" s="143"/>
    </row>
    <row r="15" spans="1:186" s="144" customFormat="1" ht="12.75" customHeight="1" x14ac:dyDescent="0.25">
      <c r="A15" s="141"/>
      <c r="B15" s="240" t="s">
        <v>45</v>
      </c>
      <c r="C15" s="75">
        <v>1062248.4980000001</v>
      </c>
      <c r="D15" s="74">
        <v>964122.78</v>
      </c>
      <c r="E15" s="74">
        <v>67563.988000000012</v>
      </c>
      <c r="F15" s="241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1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2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2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2"/>
      <c r="CJ15" s="142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2"/>
      <c r="CY15" s="142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2"/>
      <c r="DN15" s="142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2"/>
      <c r="EC15" s="142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2"/>
      <c r="ER15" s="142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2"/>
      <c r="FG15" s="142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2"/>
      <c r="FV15" s="142"/>
      <c r="FW15" s="143"/>
      <c r="FX15" s="143"/>
      <c r="FY15" s="143"/>
      <c r="FZ15" s="143"/>
      <c r="GA15" s="143"/>
      <c r="GB15" s="143"/>
      <c r="GC15" s="143"/>
      <c r="GD15" s="143"/>
    </row>
    <row r="16" spans="1:186" s="144" customFormat="1" ht="12.75" customHeight="1" x14ac:dyDescent="0.25">
      <c r="A16" s="141"/>
      <c r="B16" s="240" t="s">
        <v>46</v>
      </c>
      <c r="C16" s="75">
        <v>1609546.03</v>
      </c>
      <c r="D16" s="74">
        <v>1343535.5929999999</v>
      </c>
      <c r="E16" s="74">
        <v>178520.46400000001</v>
      </c>
      <c r="F16" s="241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1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2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2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2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2"/>
      <c r="CY16" s="142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2"/>
      <c r="DN16" s="142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2"/>
      <c r="EC16" s="142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2"/>
      <c r="ER16" s="142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2"/>
      <c r="FG16" s="142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2"/>
      <c r="FV16" s="142"/>
      <c r="FW16" s="143"/>
      <c r="FX16" s="143"/>
      <c r="FY16" s="143"/>
      <c r="FZ16" s="143"/>
      <c r="GA16" s="143"/>
      <c r="GB16" s="143"/>
      <c r="GC16" s="143"/>
      <c r="GD16" s="143"/>
    </row>
    <row r="17" spans="1:186" s="144" customFormat="1" ht="12.75" customHeight="1" x14ac:dyDescent="0.25">
      <c r="A17" s="141"/>
      <c r="B17" s="240" t="s">
        <v>47</v>
      </c>
      <c r="C17" s="75">
        <v>3718027.9330000002</v>
      </c>
      <c r="D17" s="74">
        <v>2322567.8810000001</v>
      </c>
      <c r="E17" s="74">
        <v>1214679.0349999999</v>
      </c>
      <c r="F17" s="241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1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2"/>
      <c r="AQ17" s="142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2"/>
      <c r="BF17" s="142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2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2"/>
      <c r="CJ17" s="142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2"/>
      <c r="CY17" s="142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2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2"/>
      <c r="EC17" s="142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2"/>
      <c r="ER17" s="142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2"/>
      <c r="FG17" s="142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2"/>
      <c r="FV17" s="142"/>
      <c r="FW17" s="143"/>
      <c r="FX17" s="143"/>
      <c r="FY17" s="143"/>
      <c r="FZ17" s="143"/>
      <c r="GA17" s="143"/>
      <c r="GB17" s="143"/>
      <c r="GC17" s="143"/>
      <c r="GD17" s="143"/>
    </row>
    <row r="18" spans="1:186" s="144" customFormat="1" ht="12.75" customHeight="1" x14ac:dyDescent="0.25">
      <c r="A18" s="141"/>
      <c r="B18" s="242" t="s">
        <v>79</v>
      </c>
      <c r="C18" s="233">
        <v>5110120.477</v>
      </c>
      <c r="D18" s="222">
        <v>3415910.3829999999</v>
      </c>
      <c r="E18" s="222">
        <v>1457779.74</v>
      </c>
      <c r="F18" s="243">
        <v>236430.35400000002</v>
      </c>
      <c r="G18" s="233">
        <v>6111916.8709999993</v>
      </c>
      <c r="H18" s="222">
        <v>424814.46499999997</v>
      </c>
      <c r="I18" s="222">
        <v>4209745.5069999993</v>
      </c>
      <c r="J18" s="222">
        <v>1384082.1850000001</v>
      </c>
      <c r="K18" s="243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2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2"/>
      <c r="BF18" s="142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2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2"/>
      <c r="CJ18" s="142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2"/>
      <c r="CY18" s="142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2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2"/>
      <c r="EC18" s="142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2"/>
      <c r="ER18" s="142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2"/>
      <c r="FG18" s="142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2"/>
      <c r="FV18" s="142"/>
      <c r="FW18" s="143"/>
      <c r="FX18" s="143"/>
      <c r="FY18" s="143"/>
      <c r="FZ18" s="143"/>
      <c r="GA18" s="143"/>
      <c r="GB18" s="143"/>
      <c r="GC18" s="143"/>
      <c r="GD18" s="143"/>
    </row>
    <row r="19" spans="1:186" s="144" customFormat="1" ht="12.75" customHeight="1" x14ac:dyDescent="0.25">
      <c r="A19" s="141"/>
      <c r="B19" s="240" t="s">
        <v>81</v>
      </c>
      <c r="C19" s="75">
        <v>1176821.6290000002</v>
      </c>
      <c r="D19" s="74">
        <v>1049283.963</v>
      </c>
      <c r="E19" s="74">
        <v>89464.37</v>
      </c>
      <c r="F19" s="241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1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2"/>
      <c r="AQ19" s="142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2"/>
      <c r="BF19" s="142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2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2"/>
      <c r="CJ19" s="142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2"/>
      <c r="CY19" s="142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2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2"/>
      <c r="EC19" s="142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2"/>
      <c r="ER19" s="142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2"/>
      <c r="FG19" s="142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2"/>
      <c r="FV19" s="142"/>
      <c r="FW19" s="143"/>
      <c r="FX19" s="143"/>
      <c r="FY19" s="143"/>
      <c r="FZ19" s="143"/>
      <c r="GA19" s="143"/>
      <c r="GB19" s="143"/>
      <c r="GC19" s="143"/>
      <c r="GD19" s="143"/>
    </row>
    <row r="20" spans="1:186" s="144" customFormat="1" ht="12.75" customHeight="1" x14ac:dyDescent="0.25">
      <c r="A20" s="141"/>
      <c r="B20" s="240" t="s">
        <v>82</v>
      </c>
      <c r="C20" s="75">
        <v>1885278.862</v>
      </c>
      <c r="D20" s="74">
        <v>1487535.1089999999</v>
      </c>
      <c r="E20" s="74">
        <v>270760.09299999999</v>
      </c>
      <c r="F20" s="241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1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2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2"/>
      <c r="BF20" s="142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2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2"/>
      <c r="CJ20" s="142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2"/>
      <c r="CY20" s="142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2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2"/>
      <c r="EC20" s="142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2"/>
      <c r="ER20" s="142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2"/>
      <c r="FG20" s="142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2"/>
      <c r="FV20" s="142"/>
      <c r="FW20" s="143"/>
      <c r="FX20" s="143"/>
      <c r="FY20" s="143"/>
      <c r="FZ20" s="143"/>
      <c r="GA20" s="143"/>
      <c r="GB20" s="143"/>
      <c r="GC20" s="143"/>
      <c r="GD20" s="143"/>
    </row>
    <row r="21" spans="1:186" s="144" customFormat="1" ht="12.75" customHeight="1" x14ac:dyDescent="0.25">
      <c r="A21" s="141"/>
      <c r="B21" s="240" t="s">
        <v>83</v>
      </c>
      <c r="C21" s="75">
        <v>4257261.3540000003</v>
      </c>
      <c r="D21" s="74">
        <v>2581106.2429999998</v>
      </c>
      <c r="E21" s="74">
        <v>1446742.0150000001</v>
      </c>
      <c r="F21" s="241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1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2"/>
      <c r="AQ21" s="142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2"/>
      <c r="BF21" s="142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2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2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2"/>
      <c r="CY21" s="142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2"/>
      <c r="DN21" s="142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2"/>
      <c r="EC21" s="142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2"/>
      <c r="ER21" s="142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2"/>
      <c r="FG21" s="142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2"/>
      <c r="FV21" s="142"/>
      <c r="FW21" s="143"/>
      <c r="FX21" s="143"/>
      <c r="FY21" s="143"/>
      <c r="FZ21" s="143"/>
      <c r="GA21" s="143"/>
      <c r="GB21" s="143"/>
      <c r="GC21" s="143"/>
      <c r="GD21" s="143"/>
    </row>
    <row r="22" spans="1:186" s="144" customFormat="1" ht="12.75" customHeight="1" x14ac:dyDescent="0.25">
      <c r="A22" s="141"/>
      <c r="B22" s="242" t="s">
        <v>107</v>
      </c>
      <c r="C22" s="233">
        <v>5748225.1030000001</v>
      </c>
      <c r="D22" s="222">
        <v>3768517.398</v>
      </c>
      <c r="E22" s="222">
        <v>1699735.888</v>
      </c>
      <c r="F22" s="243">
        <v>279971.81699999998</v>
      </c>
      <c r="G22" s="233">
        <v>6762176.3869999992</v>
      </c>
      <c r="H22" s="222">
        <v>506688.71100000001</v>
      </c>
      <c r="I22" s="222">
        <v>4710134.4169999994</v>
      </c>
      <c r="J22" s="222">
        <v>1449067.226</v>
      </c>
      <c r="K22" s="243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2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2"/>
      <c r="BF22" s="142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2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2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2"/>
      <c r="CY22" s="142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2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2"/>
      <c r="EC22" s="142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2"/>
      <c r="ER22" s="142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2"/>
      <c r="FG22" s="142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2"/>
      <c r="FV22" s="142"/>
      <c r="FW22" s="143"/>
      <c r="FX22" s="143"/>
      <c r="FY22" s="143"/>
      <c r="FZ22" s="143"/>
      <c r="GA22" s="143"/>
      <c r="GB22" s="143"/>
      <c r="GC22" s="143"/>
      <c r="GD22" s="143"/>
    </row>
    <row r="23" spans="1:186" s="144" customFormat="1" ht="12.75" customHeight="1" x14ac:dyDescent="0.25">
      <c r="A23" s="141"/>
      <c r="B23" s="240" t="s">
        <v>84</v>
      </c>
      <c r="C23" s="75">
        <v>1345883.943</v>
      </c>
      <c r="D23" s="74">
        <v>1177647.206</v>
      </c>
      <c r="E23" s="74">
        <v>115465.935</v>
      </c>
      <c r="F23" s="241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1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2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2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2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2"/>
      <c r="CY23" s="142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2"/>
      <c r="DN23" s="142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2"/>
      <c r="EC23" s="142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2"/>
      <c r="ER23" s="142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2"/>
      <c r="FG23" s="142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2"/>
      <c r="FV23" s="142"/>
      <c r="FW23" s="143"/>
      <c r="FX23" s="143"/>
      <c r="FY23" s="143"/>
      <c r="FZ23" s="143"/>
      <c r="GA23" s="143"/>
      <c r="GB23" s="143"/>
      <c r="GC23" s="143"/>
      <c r="GD23" s="143"/>
    </row>
    <row r="24" spans="1:186" s="144" customFormat="1" ht="12.75" customHeight="1" x14ac:dyDescent="0.25">
      <c r="A24" s="141"/>
      <c r="B24" s="240" t="s">
        <v>85</v>
      </c>
      <c r="C24" s="75">
        <v>2202901.4619999998</v>
      </c>
      <c r="D24" s="74">
        <v>1708870.08</v>
      </c>
      <c r="E24" s="74">
        <v>312750.78899999999</v>
      </c>
      <c r="F24" s="241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1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2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2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2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2"/>
      <c r="CY24" s="142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2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2"/>
      <c r="EC24" s="142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2"/>
      <c r="ER24" s="142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2"/>
      <c r="FG24" s="142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2"/>
      <c r="FV24" s="142"/>
      <c r="FW24" s="143"/>
      <c r="FX24" s="143"/>
      <c r="FY24" s="143"/>
      <c r="FZ24" s="143"/>
      <c r="GA24" s="143"/>
      <c r="GB24" s="143"/>
      <c r="GC24" s="143"/>
      <c r="GD24" s="143"/>
    </row>
    <row r="25" spans="1:186" s="144" customFormat="1" ht="12.75" customHeight="1" x14ac:dyDescent="0.25">
      <c r="A25" s="141"/>
      <c r="B25" s="240" t="s">
        <v>86</v>
      </c>
      <c r="C25" s="75">
        <v>5078000.6869999999</v>
      </c>
      <c r="D25" s="74">
        <v>2969927.4639999997</v>
      </c>
      <c r="E25" s="74">
        <v>1795844.17</v>
      </c>
      <c r="F25" s="241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1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2"/>
      <c r="AQ25" s="142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2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2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2"/>
      <c r="CJ25" s="142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2"/>
      <c r="CY25" s="142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2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2"/>
      <c r="EC25" s="142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2"/>
      <c r="ER25" s="142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2"/>
      <c r="FG25" s="142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2"/>
      <c r="FV25" s="142"/>
      <c r="FW25" s="143"/>
      <c r="FX25" s="143"/>
      <c r="FY25" s="143"/>
      <c r="FZ25" s="143"/>
      <c r="GA25" s="143"/>
      <c r="GB25" s="143"/>
      <c r="GC25" s="143"/>
      <c r="GD25" s="143"/>
    </row>
    <row r="26" spans="1:186" s="144" customFormat="1" ht="12.75" customHeight="1" x14ac:dyDescent="0.25">
      <c r="A26" s="141"/>
      <c r="B26" s="242" t="s">
        <v>108</v>
      </c>
      <c r="C26" s="233">
        <v>6742757.6910000006</v>
      </c>
      <c r="D26" s="222">
        <v>4279784.4210000001</v>
      </c>
      <c r="E26" s="222">
        <v>2054479.3540000001</v>
      </c>
      <c r="F26" s="243">
        <v>408493.91600000003</v>
      </c>
      <c r="G26" s="233">
        <v>6988136.068</v>
      </c>
      <c r="H26" s="222">
        <v>507911.386</v>
      </c>
      <c r="I26" s="222">
        <v>4874352.0590000004</v>
      </c>
      <c r="J26" s="222">
        <v>1503583.585</v>
      </c>
      <c r="K26" s="243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2"/>
      <c r="AQ26" s="142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2"/>
      <c r="BF26" s="142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2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2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2"/>
      <c r="CY26" s="142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2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2"/>
      <c r="EC26" s="142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2"/>
      <c r="ER26" s="142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2"/>
      <c r="FG26" s="142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2"/>
      <c r="FV26" s="142"/>
      <c r="FW26" s="143"/>
      <c r="FX26" s="143"/>
      <c r="FY26" s="143"/>
      <c r="FZ26" s="143"/>
      <c r="GA26" s="143"/>
      <c r="GB26" s="143"/>
      <c r="GC26" s="143"/>
      <c r="GD26" s="143"/>
    </row>
    <row r="27" spans="1:186" s="144" customFormat="1" ht="12.75" customHeight="1" x14ac:dyDescent="0.25">
      <c r="A27" s="141"/>
      <c r="B27" s="240" t="s">
        <v>87</v>
      </c>
      <c r="C27" s="75">
        <v>1485134.1980000001</v>
      </c>
      <c r="D27" s="74">
        <v>1293301.1670000001</v>
      </c>
      <c r="E27" s="74">
        <v>128615.63099999999</v>
      </c>
      <c r="F27" s="241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1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2"/>
      <c r="AQ27" s="142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2"/>
      <c r="BF27" s="142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2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2"/>
      <c r="CJ27" s="142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2"/>
      <c r="CY27" s="142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2"/>
      <c r="DN27" s="142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2"/>
      <c r="EC27" s="142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2"/>
      <c r="ER27" s="142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2"/>
      <c r="FG27" s="142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2"/>
      <c r="FV27" s="142"/>
      <c r="FW27" s="143"/>
      <c r="FX27" s="143"/>
      <c r="FY27" s="143"/>
      <c r="FZ27" s="143"/>
      <c r="GA27" s="143"/>
      <c r="GB27" s="143"/>
      <c r="GC27" s="143"/>
      <c r="GD27" s="143"/>
    </row>
    <row r="28" spans="1:186" s="144" customFormat="1" ht="12.75" customHeight="1" x14ac:dyDescent="0.25">
      <c r="A28" s="141"/>
      <c r="B28" s="240" t="s">
        <v>88</v>
      </c>
      <c r="C28" s="75">
        <v>2354760</v>
      </c>
      <c r="D28" s="74">
        <v>1822467</v>
      </c>
      <c r="E28" s="74">
        <v>314571</v>
      </c>
      <c r="F28" s="241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1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2"/>
      <c r="AQ28" s="142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/>
      <c r="BF28" s="142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2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2"/>
      <c r="CJ28" s="142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2"/>
      <c r="CY28" s="142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2"/>
      <c r="DN28" s="142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2"/>
      <c r="EC28" s="142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2"/>
      <c r="ER28" s="142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2"/>
      <c r="FV28" s="142"/>
      <c r="FW28" s="143"/>
      <c r="FX28" s="143"/>
      <c r="FY28" s="143"/>
      <c r="FZ28" s="143"/>
      <c r="GA28" s="143"/>
      <c r="GB28" s="143"/>
      <c r="GC28" s="143"/>
      <c r="GD28" s="143"/>
    </row>
    <row r="29" spans="1:186" s="144" customFormat="1" ht="12.75" customHeight="1" x14ac:dyDescent="0.25">
      <c r="A29" s="141"/>
      <c r="B29" s="240" t="s">
        <v>89</v>
      </c>
      <c r="C29" s="75">
        <v>5141433.0219999999</v>
      </c>
      <c r="D29" s="74">
        <v>3157941.764</v>
      </c>
      <c r="E29" s="74">
        <v>1628043.673</v>
      </c>
      <c r="F29" s="241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1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2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2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2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2"/>
      <c r="CJ29" s="142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2"/>
      <c r="CY29" s="142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2"/>
      <c r="DN29" s="142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2"/>
      <c r="EC29" s="142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2"/>
      <c r="ER29" s="142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2"/>
      <c r="FV29" s="142"/>
      <c r="FW29" s="143"/>
      <c r="FX29" s="143"/>
      <c r="FY29" s="143"/>
      <c r="FZ29" s="143"/>
      <c r="GA29" s="143"/>
      <c r="GB29" s="143"/>
      <c r="GC29" s="143"/>
      <c r="GD29" s="143"/>
    </row>
    <row r="30" spans="1:186" s="144" customFormat="1" ht="12.75" customHeight="1" x14ac:dyDescent="0.25">
      <c r="A30" s="141"/>
      <c r="B30" s="242" t="s">
        <v>90</v>
      </c>
      <c r="C30" s="233">
        <v>6671569.2429999989</v>
      </c>
      <c r="D30" s="222">
        <v>4496019.1809999999</v>
      </c>
      <c r="E30" s="222">
        <v>1756610.9651617841</v>
      </c>
      <c r="F30" s="243">
        <v>418939.09683821583</v>
      </c>
      <c r="G30" s="233">
        <v>6181558.091</v>
      </c>
      <c r="H30" s="222">
        <v>304334.39600000001</v>
      </c>
      <c r="I30" s="222">
        <v>4310803.2110000001</v>
      </c>
      <c r="J30" s="222">
        <v>1463701.4440000001</v>
      </c>
      <c r="K30" s="243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2"/>
      <c r="AQ30" s="14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2"/>
      <c r="BF30" s="142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2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2"/>
      <c r="CJ30" s="142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2"/>
      <c r="CY30" s="142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2"/>
      <c r="DN30" s="142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2"/>
      <c r="EC30" s="142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2"/>
      <c r="ER30" s="142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2"/>
      <c r="FG30" s="142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2"/>
      <c r="FV30" s="142"/>
      <c r="FW30" s="143"/>
      <c r="FX30" s="143"/>
      <c r="FY30" s="143"/>
      <c r="FZ30" s="143"/>
      <c r="GA30" s="143"/>
      <c r="GB30" s="143"/>
      <c r="GC30" s="143"/>
      <c r="GD30" s="143"/>
    </row>
    <row r="31" spans="1:186" s="144" customFormat="1" ht="12.75" customHeight="1" x14ac:dyDescent="0.25">
      <c r="A31" s="141"/>
      <c r="B31" s="240" t="s">
        <v>91</v>
      </c>
      <c r="C31" s="75">
        <v>1438792.69</v>
      </c>
      <c r="D31" s="74">
        <v>1276259.071</v>
      </c>
      <c r="E31" s="74">
        <v>98519.096000000005</v>
      </c>
      <c r="F31" s="241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1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2"/>
      <c r="BF31" s="142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2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2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2"/>
      <c r="CY31" s="142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2"/>
      <c r="DN31" s="142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2"/>
      <c r="EC31" s="142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2"/>
      <c r="ER31" s="142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2"/>
      <c r="FG31" s="142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2"/>
      <c r="FV31" s="142"/>
      <c r="FW31" s="143"/>
      <c r="FX31" s="143"/>
      <c r="FY31" s="143"/>
      <c r="FZ31" s="143"/>
      <c r="GA31" s="143"/>
      <c r="GB31" s="143"/>
      <c r="GC31" s="143"/>
      <c r="GD31" s="143"/>
    </row>
    <row r="32" spans="1:186" s="144" customFormat="1" ht="12.75" customHeight="1" x14ac:dyDescent="0.25">
      <c r="A32" s="141"/>
      <c r="B32" s="240" t="s">
        <v>92</v>
      </c>
      <c r="C32" s="75">
        <v>1840289</v>
      </c>
      <c r="D32" s="74">
        <v>1502480</v>
      </c>
      <c r="E32" s="74">
        <v>231017</v>
      </c>
      <c r="F32" s="241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1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2"/>
      <c r="BF32" s="142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2"/>
      <c r="BU32" s="142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2"/>
      <c r="CJ32" s="142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2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2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2"/>
      <c r="EC32" s="142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2"/>
      <c r="ER32" s="142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2"/>
      <c r="FG32" s="142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2"/>
      <c r="FV32" s="142"/>
      <c r="FW32" s="143"/>
      <c r="FX32" s="143"/>
      <c r="FY32" s="143"/>
      <c r="FZ32" s="143"/>
      <c r="GA32" s="143"/>
      <c r="GB32" s="143"/>
      <c r="GC32" s="143"/>
      <c r="GD32" s="143"/>
    </row>
    <row r="33" spans="1:186" s="144" customFormat="1" ht="12.75" customHeight="1" x14ac:dyDescent="0.25">
      <c r="A33" s="141"/>
      <c r="B33" s="240" t="s">
        <v>93</v>
      </c>
      <c r="C33" s="75">
        <v>3950044.2850000001</v>
      </c>
      <c r="D33" s="74">
        <v>2621448.6660000002</v>
      </c>
      <c r="E33" s="74">
        <v>1156571.31</v>
      </c>
      <c r="F33" s="241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1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2"/>
      <c r="AQ33" s="14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2"/>
      <c r="BF33" s="142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2"/>
      <c r="BU33" s="142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2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2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2"/>
      <c r="DN33" s="142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2"/>
      <c r="EC33" s="142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2"/>
      <c r="ER33" s="142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2"/>
      <c r="FG33" s="142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2"/>
      <c r="FV33" s="142"/>
      <c r="FW33" s="143"/>
      <c r="FX33" s="143"/>
      <c r="FY33" s="143"/>
      <c r="FZ33" s="143"/>
      <c r="GA33" s="143"/>
      <c r="GB33" s="143"/>
      <c r="GC33" s="143"/>
      <c r="GD33" s="143"/>
    </row>
    <row r="34" spans="1:186" s="144" customFormat="1" ht="13.5" customHeight="1" x14ac:dyDescent="0.25">
      <c r="A34" s="149"/>
      <c r="B34" s="242" t="s">
        <v>109</v>
      </c>
      <c r="C34" s="233">
        <v>5455108.5329299979</v>
      </c>
      <c r="D34" s="222">
        <v>3949964.6687699994</v>
      </c>
      <c r="E34" s="222">
        <v>1258428.1407600001</v>
      </c>
      <c r="F34" s="243">
        <v>246715.72339999909</v>
      </c>
      <c r="G34" s="233">
        <v>5769079.4238700019</v>
      </c>
      <c r="H34" s="222">
        <v>246938.60381000006</v>
      </c>
      <c r="I34" s="222">
        <v>4003878.1717499993</v>
      </c>
      <c r="J34" s="222">
        <v>1412645.5450399998</v>
      </c>
      <c r="K34" s="243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4" customFormat="1" ht="13.5" customHeight="1" x14ac:dyDescent="0.25">
      <c r="A35" s="149"/>
      <c r="B35" s="240" t="s">
        <v>132</v>
      </c>
      <c r="C35" s="75">
        <v>1395062.0739399996</v>
      </c>
      <c r="D35" s="74">
        <v>1295004.8711999999</v>
      </c>
      <c r="E35" s="74">
        <v>63592.248930000009</v>
      </c>
      <c r="F35" s="241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1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4" customFormat="1" ht="13.5" customHeight="1" x14ac:dyDescent="0.25">
      <c r="A36" s="149"/>
      <c r="B36" s="240" t="s">
        <v>133</v>
      </c>
      <c r="C36" s="75">
        <v>1874458.942710001</v>
      </c>
      <c r="D36" s="74">
        <v>1544348.0471200007</v>
      </c>
      <c r="E36" s="74">
        <v>192414.01433999999</v>
      </c>
      <c r="F36" s="241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1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4" customFormat="1" ht="13.5" customHeight="1" x14ac:dyDescent="0.25">
      <c r="A37" s="149"/>
      <c r="B37" s="240" t="s">
        <v>140</v>
      </c>
      <c r="C37" s="75">
        <v>3829845.7275500009</v>
      </c>
      <c r="D37" s="74">
        <v>2749266.2705100011</v>
      </c>
      <c r="E37" s="74">
        <v>927763.7048399999</v>
      </c>
      <c r="F37" s="241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1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4" customFormat="1" ht="13.5" customHeight="1" x14ac:dyDescent="0.25">
      <c r="A38" s="149"/>
      <c r="B38" s="242" t="s">
        <v>150</v>
      </c>
      <c r="C38" s="233">
        <v>5321089.7570099998</v>
      </c>
      <c r="D38" s="222">
        <v>4115830.0962199997</v>
      </c>
      <c r="E38" s="222">
        <v>996892.40229999996</v>
      </c>
      <c r="F38" s="243">
        <v>208367.2584899998</v>
      </c>
      <c r="G38" s="233">
        <v>6140971.2251499984</v>
      </c>
      <c r="H38" s="222">
        <v>276753.00948000001</v>
      </c>
      <c r="I38" s="222">
        <v>4327190.7171200011</v>
      </c>
      <c r="J38" s="222">
        <v>1438384.6983799997</v>
      </c>
      <c r="K38" s="243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4" customFormat="1" ht="13.5" customHeight="1" x14ac:dyDescent="0.25">
      <c r="A39" s="149"/>
      <c r="B39" s="240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1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1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4" customFormat="1" ht="13.5" customHeight="1" x14ac:dyDescent="0.25">
      <c r="A40" s="149"/>
      <c r="B40" s="240" t="s">
        <v>152</v>
      </c>
      <c r="C40" s="75">
        <v>2039860.9659499999</v>
      </c>
      <c r="D40" s="74">
        <v>1752228.8668499994</v>
      </c>
      <c r="E40" s="74">
        <v>208746.5779400001</v>
      </c>
      <c r="F40" s="241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1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4" customFormat="1" ht="13.5" customHeight="1" x14ac:dyDescent="0.25">
      <c r="A41" s="149"/>
      <c r="B41" s="240" t="s">
        <v>153</v>
      </c>
      <c r="C41" s="75">
        <v>4273565.3111800002</v>
      </c>
      <c r="D41" s="74">
        <v>3001515.1671000002</v>
      </c>
      <c r="E41" s="74">
        <v>1131614.0684099994</v>
      </c>
      <c r="F41" s="241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1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4" customFormat="1" ht="13.5" customHeight="1" x14ac:dyDescent="0.25">
      <c r="A42" s="149"/>
      <c r="B42" s="242" t="s">
        <v>154</v>
      </c>
      <c r="C42" s="233">
        <v>5783519.7919700043</v>
      </c>
      <c r="D42" s="222">
        <v>4394314.2988000028</v>
      </c>
      <c r="E42" s="222">
        <v>1222433.0041099999</v>
      </c>
      <c r="F42" s="243">
        <v>166772.48906000116</v>
      </c>
      <c r="G42" s="233">
        <v>5931998.6913799979</v>
      </c>
      <c r="H42" s="222">
        <v>162871.61291000003</v>
      </c>
      <c r="I42" s="222">
        <v>4290921.1205099998</v>
      </c>
      <c r="J42" s="222">
        <v>1378796.2747</v>
      </c>
      <c r="K42" s="243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4" customFormat="1" ht="13.5" customHeight="1" x14ac:dyDescent="0.25">
      <c r="A43" s="149"/>
      <c r="B43" s="240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1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1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4" customFormat="1" ht="13.5" customHeight="1" x14ac:dyDescent="0.25">
      <c r="A44" s="149"/>
      <c r="B44" s="240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1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1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4" customFormat="1" ht="13.5" customHeight="1" x14ac:dyDescent="0.25">
      <c r="A45" s="149"/>
      <c r="B45" s="240" t="s">
        <v>158</v>
      </c>
      <c r="C45" s="75">
        <v>4312505.096570001</v>
      </c>
      <c r="D45" s="74">
        <v>3039178.6691699987</v>
      </c>
      <c r="E45" s="74">
        <v>1075476.4269199995</v>
      </c>
      <c r="F45" s="241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1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4" customFormat="1" ht="13.5" customHeight="1" x14ac:dyDescent="0.25">
      <c r="A46" s="149"/>
      <c r="B46" s="242" t="s">
        <v>159</v>
      </c>
      <c r="C46" s="233">
        <v>5843582.5949999997</v>
      </c>
      <c r="D46" s="222">
        <v>4401759.0619999999</v>
      </c>
      <c r="E46" s="222">
        <v>1198027.5830000001</v>
      </c>
      <c r="F46" s="243">
        <v>243795.95</v>
      </c>
      <c r="G46" s="233">
        <v>5813085.2559999991</v>
      </c>
      <c r="H46" s="222">
        <v>123169.321</v>
      </c>
      <c r="I46" s="222">
        <v>4251362.3020000001</v>
      </c>
      <c r="J46" s="222">
        <v>1342327.3139999998</v>
      </c>
      <c r="K46" s="243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4" customFormat="1" ht="13.5" customHeight="1" x14ac:dyDescent="0.25">
      <c r="A47" s="149"/>
      <c r="B47" s="240" t="s">
        <v>161</v>
      </c>
      <c r="C47" s="75">
        <v>1472226.1926500001</v>
      </c>
      <c r="D47" s="74">
        <v>1323241.5228300001</v>
      </c>
      <c r="E47" s="74">
        <v>102185.08944</v>
      </c>
      <c r="F47" s="241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1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4" customFormat="1" ht="13.5" customHeight="1" x14ac:dyDescent="0.25">
      <c r="A48" s="149"/>
      <c r="B48" s="240" t="s">
        <v>162</v>
      </c>
      <c r="C48" s="75">
        <v>2101462.6089700004</v>
      </c>
      <c r="D48" s="74">
        <v>1693878.3267200005</v>
      </c>
      <c r="E48" s="74">
        <v>267261.48670999997</v>
      </c>
      <c r="F48" s="241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1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4" customFormat="1" ht="13.5" customHeight="1" x14ac:dyDescent="0.25">
      <c r="A49" s="149"/>
      <c r="B49" s="240" t="s">
        <v>172</v>
      </c>
      <c r="C49" s="75">
        <v>4364841.0844099987</v>
      </c>
      <c r="D49" s="74">
        <v>2946019.5321399998</v>
      </c>
      <c r="E49" s="74">
        <v>1041500.6131</v>
      </c>
      <c r="F49" s="241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1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4" customFormat="1" ht="13.5" customHeight="1" x14ac:dyDescent="0.25">
      <c r="A50" s="149"/>
      <c r="B50" s="242" t="s">
        <v>174</v>
      </c>
      <c r="C50" s="233">
        <v>5899354.1299099969</v>
      </c>
      <c r="D50" s="222">
        <v>4331187.2876699977</v>
      </c>
      <c r="E50" s="222">
        <v>1143935.14873</v>
      </c>
      <c r="F50" s="243">
        <v>424231.69350999885</v>
      </c>
      <c r="G50" s="233">
        <v>5948101.4555100007</v>
      </c>
      <c r="H50" s="222">
        <v>112945.53843999997</v>
      </c>
      <c r="I50" s="222">
        <v>4379308.4114999995</v>
      </c>
      <c r="J50" s="222">
        <v>1386932.4229999995</v>
      </c>
      <c r="K50" s="243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4" customFormat="1" ht="13.5" customHeight="1" x14ac:dyDescent="0.25">
      <c r="A51" s="149"/>
      <c r="B51" s="250" t="s">
        <v>175</v>
      </c>
      <c r="C51" s="75">
        <v>1439763.60629</v>
      </c>
      <c r="D51" s="74">
        <v>1335934.5649300001</v>
      </c>
      <c r="E51" s="74">
        <v>62746.72365</v>
      </c>
      <c r="F51" s="241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1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4" customFormat="1" ht="13.5" customHeight="1" x14ac:dyDescent="0.25">
      <c r="A52" s="149"/>
      <c r="B52" s="250" t="s">
        <v>176</v>
      </c>
      <c r="C52" s="75">
        <v>2108618.6284499997</v>
      </c>
      <c r="D52" s="74">
        <v>1815983.9104800001</v>
      </c>
      <c r="E52" s="74">
        <v>188292.61536</v>
      </c>
      <c r="F52" s="241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1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4" customFormat="1" ht="13.5" customHeight="1" x14ac:dyDescent="0.25">
      <c r="A53" s="149"/>
      <c r="B53" s="252" t="s">
        <v>177</v>
      </c>
      <c r="C53" s="75">
        <v>4252935.1517299982</v>
      </c>
      <c r="D53" s="74">
        <v>3068843.13044</v>
      </c>
      <c r="E53" s="74">
        <v>918528.96874000016</v>
      </c>
      <c r="F53" s="241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1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4" customFormat="1" ht="13.5" customHeight="1" x14ac:dyDescent="0.25">
      <c r="A54" s="149"/>
      <c r="B54" s="242" t="s">
        <v>178</v>
      </c>
      <c r="C54" s="233">
        <v>5905830.1388199991</v>
      </c>
      <c r="D54" s="222">
        <v>4395722.4837300014</v>
      </c>
      <c r="E54" s="222">
        <v>1188946.8894900002</v>
      </c>
      <c r="F54" s="243">
        <v>321160.76559999771</v>
      </c>
      <c r="G54" s="233">
        <v>6505459.3252799958</v>
      </c>
      <c r="H54" s="222">
        <v>131301.14429</v>
      </c>
      <c r="I54" s="222">
        <v>4943386.9570500012</v>
      </c>
      <c r="J54" s="222">
        <v>1360935.1878500001</v>
      </c>
      <c r="K54" s="243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4" customFormat="1" ht="13.5" customHeight="1" x14ac:dyDescent="0.25">
      <c r="A55" s="149"/>
      <c r="B55" s="250" t="s">
        <v>179</v>
      </c>
      <c r="C55" s="75">
        <v>1200119.2120599998</v>
      </c>
      <c r="D55" s="74">
        <v>1329925.7174900002</v>
      </c>
      <c r="E55" s="74">
        <v>-106348.67799999999</v>
      </c>
      <c r="F55" s="241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1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4" customFormat="1" ht="13.5" customHeight="1" x14ac:dyDescent="0.25">
      <c r="A56" s="149"/>
      <c r="B56" s="250" t="s">
        <v>180</v>
      </c>
      <c r="C56" s="75">
        <v>2133924.9182599992</v>
      </c>
      <c r="D56" s="74">
        <v>1974546.7636099998</v>
      </c>
      <c r="E56" s="74">
        <v>69293.524340000004</v>
      </c>
      <c r="F56" s="241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1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4" customFormat="1" ht="13.5" customHeight="1" x14ac:dyDescent="0.25">
      <c r="A57" s="149"/>
      <c r="B57" s="252" t="s">
        <v>181</v>
      </c>
      <c r="C57" s="75">
        <v>4360056.4840499982</v>
      </c>
      <c r="D57" s="74">
        <v>3299604.0976899993</v>
      </c>
      <c r="E57" s="74">
        <v>843835.06145999988</v>
      </c>
      <c r="F57" s="241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1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4" customFormat="1" ht="13.5" customHeight="1" x14ac:dyDescent="0.25">
      <c r="A58" s="149"/>
      <c r="B58" s="242" t="s">
        <v>182</v>
      </c>
      <c r="C58" s="233">
        <v>6001370.0650799973</v>
      </c>
      <c r="D58" s="222">
        <v>4686988.3844299987</v>
      </c>
      <c r="E58" s="222">
        <v>1033461.1913100001</v>
      </c>
      <c r="F58" s="243">
        <v>280920.48933999887</v>
      </c>
      <c r="G58" s="233">
        <v>6594868.8064099997</v>
      </c>
      <c r="H58" s="222">
        <v>147203.35550000003</v>
      </c>
      <c r="I58" s="222">
        <v>4997575.9720900003</v>
      </c>
      <c r="J58" s="222">
        <v>1386695.8521399996</v>
      </c>
      <c r="K58" s="243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4" customFormat="1" ht="13.5" customHeight="1" x14ac:dyDescent="0.25">
      <c r="A59" s="149"/>
      <c r="B59" s="250" t="s">
        <v>183</v>
      </c>
      <c r="C59" s="75">
        <v>1230473.1208800001</v>
      </c>
      <c r="D59" s="74">
        <v>1331453.4300800001</v>
      </c>
      <c r="E59" s="74">
        <v>-102192.50975999999</v>
      </c>
      <c r="F59" s="241">
        <v>1212.2005600000284</v>
      </c>
      <c r="G59" s="75">
        <v>1374029.4812100001</v>
      </c>
      <c r="H59" s="74">
        <v>33041.451719999997</v>
      </c>
      <c r="I59" s="74">
        <v>957336.4627299998</v>
      </c>
      <c r="J59" s="74">
        <v>369379.9250799999</v>
      </c>
      <c r="K59" s="241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44" customFormat="1" ht="13.5" customHeight="1" x14ac:dyDescent="0.25">
      <c r="A60" s="149"/>
      <c r="B60" s="250" t="s">
        <v>184</v>
      </c>
      <c r="C60" s="75">
        <v>2176983.3433000003</v>
      </c>
      <c r="D60" s="74">
        <v>2062579.7086200002</v>
      </c>
      <c r="E60" s="74">
        <v>-3150.9911199999806</v>
      </c>
      <c r="F60" s="241">
        <v>117554.62580000002</v>
      </c>
      <c r="G60" s="75">
        <v>3040659.5118999998</v>
      </c>
      <c r="H60" s="74">
        <v>77477.049500000008</v>
      </c>
      <c r="I60" s="74">
        <v>2279611.7323699999</v>
      </c>
      <c r="J60" s="74">
        <v>649007.07504999987</v>
      </c>
      <c r="K60" s="241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44" customFormat="1" ht="13.5" customHeight="1" x14ac:dyDescent="0.25">
      <c r="A61" s="149"/>
      <c r="B61" s="250" t="s">
        <v>190</v>
      </c>
      <c r="C61" s="75">
        <v>4490125.8047999982</v>
      </c>
      <c r="D61" s="74">
        <v>3474653.0874700006</v>
      </c>
      <c r="E61" s="74">
        <v>735032.42159000016</v>
      </c>
      <c r="F61" s="241">
        <v>280440.29573999695</v>
      </c>
      <c r="G61" s="75">
        <v>4668542.5276899999</v>
      </c>
      <c r="H61" s="74">
        <v>118952.60836999997</v>
      </c>
      <c r="I61" s="74">
        <v>3477074.8434600001</v>
      </c>
      <c r="J61" s="74">
        <v>1020332.0318000002</v>
      </c>
      <c r="K61" s="241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44" customFormat="1" ht="13.5" customHeight="1" x14ac:dyDescent="0.25">
      <c r="A62" s="149"/>
      <c r="B62" s="242" t="s">
        <v>191</v>
      </c>
      <c r="C62" s="233">
        <v>6253802.3231899962</v>
      </c>
      <c r="D62" s="222">
        <v>4851196.7706299983</v>
      </c>
      <c r="E62" s="222">
        <v>1074129.2457000001</v>
      </c>
      <c r="F62" s="243">
        <v>328476.30685999757</v>
      </c>
      <c r="G62" s="233">
        <v>6818033.0379599985</v>
      </c>
      <c r="H62" s="222">
        <v>163320.65120999995</v>
      </c>
      <c r="I62" s="222">
        <v>5162817.7464599991</v>
      </c>
      <c r="J62" s="222">
        <v>1418241.75969</v>
      </c>
      <c r="K62" s="243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44" customFormat="1" ht="13.5" customHeight="1" x14ac:dyDescent="0.25">
      <c r="A63" s="149"/>
      <c r="B63" s="250" t="s">
        <v>192</v>
      </c>
      <c r="C63" s="75">
        <v>1370144.5211000002</v>
      </c>
      <c r="D63" s="74">
        <v>1380174.2843300002</v>
      </c>
      <c r="E63" s="74">
        <v>-15887.048030000002</v>
      </c>
      <c r="F63" s="241">
        <v>5857.2848000000486</v>
      </c>
      <c r="G63" s="75">
        <v>1516380.5593699997</v>
      </c>
      <c r="H63" s="74">
        <v>40032.437179999994</v>
      </c>
      <c r="I63" s="74">
        <v>1078099.0185199999</v>
      </c>
      <c r="J63" s="74">
        <v>378843.70121999993</v>
      </c>
      <c r="K63" s="241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44" customFormat="1" ht="13.5" customHeight="1" x14ac:dyDescent="0.25">
      <c r="A64" s="149"/>
      <c r="B64" s="250" t="s">
        <v>193</v>
      </c>
      <c r="C64" s="75">
        <v>2534607.91408</v>
      </c>
      <c r="D64" s="74">
        <v>2194803.9134200001</v>
      </c>
      <c r="E64" s="74">
        <v>160560.22774</v>
      </c>
      <c r="F64" s="241">
        <v>179243.77292000002</v>
      </c>
      <c r="G64" s="75">
        <v>3546370.6723700007</v>
      </c>
      <c r="H64" s="74">
        <v>91059.184139999998</v>
      </c>
      <c r="I64" s="74">
        <v>2754670.7596400008</v>
      </c>
      <c r="J64" s="74">
        <v>660823.14377999993</v>
      </c>
      <c r="K64" s="241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44" customFormat="1" ht="13.5" customHeight="1" x14ac:dyDescent="0.25">
      <c r="A65" s="149"/>
      <c r="B65" s="250" t="s">
        <v>194</v>
      </c>
      <c r="C65" s="75">
        <v>5043446.55437</v>
      </c>
      <c r="D65" s="74">
        <v>3661737.5752600003</v>
      </c>
      <c r="E65" s="74">
        <v>1042477.22404</v>
      </c>
      <c r="F65" s="241">
        <v>339231.75507000001</v>
      </c>
      <c r="G65" s="75">
        <v>5324843.1419699993</v>
      </c>
      <c r="H65" s="74">
        <v>136938.42819000001</v>
      </c>
      <c r="I65" s="74">
        <v>4058508.0296699996</v>
      </c>
      <c r="J65" s="74">
        <v>1070799.2143899999</v>
      </c>
      <c r="K65" s="241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44" customFormat="1" ht="13.5" customHeight="1" x14ac:dyDescent="0.25">
      <c r="A66" s="149"/>
      <c r="B66" s="242" t="s">
        <v>196</v>
      </c>
      <c r="C66" s="233">
        <f t="shared" ref="C66" si="0">SUM(D66:F66)</f>
        <v>6570557.3141000001</v>
      </c>
      <c r="D66" s="222">
        <v>5142483.1475599995</v>
      </c>
      <c r="E66" s="222">
        <v>1051059.0672000002</v>
      </c>
      <c r="F66" s="243">
        <v>377015.09934000002</v>
      </c>
      <c r="G66" s="233">
        <f t="shared" ref="G66" si="1">SUM(H66:K66)</f>
        <v>7766653.9062400013</v>
      </c>
      <c r="H66" s="222">
        <v>184894.03805999999</v>
      </c>
      <c r="I66" s="222">
        <v>6047093.2753700009</v>
      </c>
      <c r="J66" s="222">
        <v>1455334.0286300001</v>
      </c>
      <c r="K66" s="243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71" customFormat="1" ht="6" customHeight="1" x14ac:dyDescent="0.25">
      <c r="A67" s="72"/>
      <c r="B67" s="244"/>
      <c r="C67" s="174"/>
      <c r="D67" s="175"/>
      <c r="E67" s="175"/>
      <c r="F67" s="245"/>
      <c r="G67" s="174"/>
      <c r="H67" s="175"/>
      <c r="I67" s="175"/>
      <c r="J67" s="175"/>
      <c r="K67" s="245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71" customFormat="1" ht="5.25" customHeight="1" x14ac:dyDescent="0.25">
      <c r="A68" s="72"/>
      <c r="B68" s="76"/>
      <c r="C68" s="156"/>
      <c r="D68" s="156"/>
      <c r="E68" s="156"/>
      <c r="F68" s="156"/>
      <c r="G68" s="156"/>
      <c r="H68" s="156"/>
      <c r="I68" s="156"/>
      <c r="J68" s="156"/>
      <c r="K68" s="156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x14ac:dyDescent="0.35">
      <c r="B69" s="293" t="s">
        <v>149</v>
      </c>
      <c r="C69" s="293"/>
    </row>
  </sheetData>
  <mergeCells count="1">
    <mergeCell ref="B69:C69"/>
  </mergeCells>
  <phoneticPr fontId="30" type="noConversion"/>
  <hyperlinks>
    <hyperlink ref="B6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>
      <selection activeCell="D6" sqref="D6:J22"/>
    </sheetView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4" customFormat="1" ht="15.6" x14ac:dyDescent="0.25">
      <c r="B1" s="206" t="s">
        <v>77</v>
      </c>
      <c r="G1" s="219"/>
      <c r="J1" s="207" t="str">
        <f>Índice!B8</f>
        <v>4º Trimestre 2017</v>
      </c>
    </row>
    <row r="2" spans="2:10" s="4" customFormat="1" ht="29.25" customHeight="1" x14ac:dyDescent="0.25">
      <c r="B2" s="294" t="s">
        <v>78</v>
      </c>
      <c r="C2" s="294"/>
      <c r="D2" s="294"/>
      <c r="E2" s="294"/>
      <c r="F2" s="294"/>
      <c r="G2" s="294"/>
      <c r="H2" s="294"/>
      <c r="I2" s="294"/>
      <c r="J2" s="294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67" t="s">
        <v>134</v>
      </c>
      <c r="E4" s="117" t="s">
        <v>186</v>
      </c>
      <c r="F4"/>
      <c r="G4" s="97"/>
      <c r="H4" s="88"/>
      <c r="I4" s="167" t="s">
        <v>135</v>
      </c>
      <c r="J4" s="117" t="s">
        <v>186</v>
      </c>
    </row>
    <row r="5" spans="2:10" ht="5.0999999999999996" customHeight="1" x14ac:dyDescent="0.25">
      <c r="B5" s="168"/>
      <c r="C5" s="169"/>
      <c r="D5" s="93"/>
      <c r="E5" s="95"/>
      <c r="F5" s="89"/>
      <c r="G5" s="168"/>
      <c r="H5" s="169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f>'[1]consolidado GV-DDFF'!E21</f>
        <v>2383998.1724399999</v>
      </c>
      <c r="E6" s="95">
        <f>'[1]consolidado GV-DDFF'!F21</f>
        <v>2.5408951449287898</v>
      </c>
      <c r="F6" s="89"/>
      <c r="G6" s="86">
        <v>1</v>
      </c>
      <c r="H6" s="87" t="s">
        <v>16</v>
      </c>
      <c r="I6" s="93">
        <f>'[1]consolidado GV-DDFF'!E6</f>
        <v>6570557.3140999991</v>
      </c>
      <c r="J6" s="95">
        <f>'[1]consolidado GV-DDFF'!F6</f>
        <v>5.0649984527881609</v>
      </c>
    </row>
    <row r="7" spans="2:10" ht="18" customHeight="1" x14ac:dyDescent="0.25">
      <c r="B7" s="86">
        <v>2</v>
      </c>
      <c r="C7" s="87" t="s">
        <v>31</v>
      </c>
      <c r="D7" s="93">
        <f>'[1]consolidado GV-DDFF'!E22</f>
        <v>4051150.4326199996</v>
      </c>
      <c r="E7" s="95">
        <f>'[1]consolidado GV-DDFF'!F22</f>
        <v>2.4250760566613128</v>
      </c>
      <c r="F7" s="89"/>
      <c r="G7" s="86">
        <v>2</v>
      </c>
      <c r="H7" s="87" t="s">
        <v>17</v>
      </c>
      <c r="I7" s="93">
        <f>'[1]consolidado GV-DDFF'!E7</f>
        <v>7770645.6968299998</v>
      </c>
      <c r="J7" s="195">
        <f>'[1]consolidado GV-DDFF'!F7</f>
        <v>13.906504611128057</v>
      </c>
    </row>
    <row r="8" spans="2:10" ht="18" customHeight="1" x14ac:dyDescent="0.25">
      <c r="B8" s="86">
        <v>3</v>
      </c>
      <c r="C8" s="87" t="s">
        <v>32</v>
      </c>
      <c r="D8" s="93">
        <f>'[1]consolidado GV-DDFF'!E23</f>
        <v>227407.75625000001</v>
      </c>
      <c r="E8" s="95">
        <f>'[1]consolidado GV-DDFF'!F23</f>
        <v>-8.1384919661265602</v>
      </c>
      <c r="F8" s="89"/>
      <c r="G8" s="86">
        <v>3</v>
      </c>
      <c r="H8" s="87" t="s">
        <v>18</v>
      </c>
      <c r="I8" s="93">
        <f>'[1]consolidado GV-DDFF'!E8</f>
        <v>455707.13682999997</v>
      </c>
      <c r="J8" s="95">
        <f>'[1]consolidado GV-DDFF'!F8</f>
        <v>-5.6429901187454945</v>
      </c>
    </row>
    <row r="9" spans="2:10" ht="18" customHeight="1" x14ac:dyDescent="0.25">
      <c r="B9" s="86">
        <v>4</v>
      </c>
      <c r="C9" s="87" t="s">
        <v>19</v>
      </c>
      <c r="D9" s="93">
        <f>'[1]consolidado GV-DDFF'!E24</f>
        <v>7048550.1600900013</v>
      </c>
      <c r="E9" s="95">
        <f>'[1]consolidado GV-DDFF'!F24</f>
        <v>7.3111736081861611</v>
      </c>
      <c r="F9" s="89"/>
      <c r="G9" s="86">
        <v>4</v>
      </c>
      <c r="H9" s="87" t="s">
        <v>19</v>
      </c>
      <c r="I9" s="93">
        <f>'[1]consolidado GV-DDFF'!E9</f>
        <v>443102.89715999924</v>
      </c>
      <c r="J9" s="95">
        <f>'[1]consolidado GV-DDFF'!F9</f>
        <v>6.3280037008473622</v>
      </c>
    </row>
    <row r="10" spans="2:10" ht="18" customHeight="1" x14ac:dyDescent="0.25">
      <c r="B10" s="86">
        <v>6</v>
      </c>
      <c r="C10" s="87" t="s">
        <v>33</v>
      </c>
      <c r="D10" s="93">
        <f>'[1]consolidado GV-DDFF'!E25</f>
        <v>394642.26957999996</v>
      </c>
      <c r="E10" s="95">
        <f>'[1]consolidado GV-DDFF'!F25</f>
        <v>-0.27886246756574362</v>
      </c>
      <c r="F10" s="89"/>
      <c r="G10" s="86">
        <v>5</v>
      </c>
      <c r="H10" s="87" t="s">
        <v>20</v>
      </c>
      <c r="I10" s="93">
        <f>'[1]consolidado GV-DDFF'!E10</f>
        <v>3715.0359699999999</v>
      </c>
      <c r="J10" s="95">
        <f>'[1]consolidado GV-DDFF'!F10</f>
        <v>-90.280681331800807</v>
      </c>
    </row>
    <row r="11" spans="2:10" ht="18" customHeight="1" x14ac:dyDescent="0.25">
      <c r="B11" s="86">
        <v>7</v>
      </c>
      <c r="C11" s="87" t="s">
        <v>22</v>
      </c>
      <c r="D11" s="93">
        <f>'[1]consolidado GV-DDFF'!E26</f>
        <v>880055.90970999992</v>
      </c>
      <c r="E11" s="95">
        <f>'[1]consolidado GV-DDFF'!F26</f>
        <v>18.172821658299434</v>
      </c>
      <c r="F11" s="89"/>
      <c r="G11" s="86">
        <v>6</v>
      </c>
      <c r="H11" s="87" t="s">
        <v>21</v>
      </c>
      <c r="I11" s="93">
        <f>'[1]consolidado GV-DDFF'!E11</f>
        <v>2350.9009000000001</v>
      </c>
      <c r="J11" s="95">
        <f>'[1]consolidado GV-DDFF'!F11</f>
        <v>-73.541552676803661</v>
      </c>
    </row>
    <row r="12" spans="2:10" ht="18" customHeight="1" x14ac:dyDescent="0.25">
      <c r="B12" s="86">
        <v>8</v>
      </c>
      <c r="C12" s="87" t="s">
        <v>23</v>
      </c>
      <c r="D12" s="93">
        <f>'[1]consolidado GV-DDFF'!E27</f>
        <v>235702.32337</v>
      </c>
      <c r="E12" s="95">
        <f>'[1]consolidado GV-DDFF'!F27</f>
        <v>-4.2664447965820358</v>
      </c>
      <c r="F12" s="89"/>
      <c r="G12" s="86">
        <v>7</v>
      </c>
      <c r="H12" s="87" t="s">
        <v>22</v>
      </c>
      <c r="I12" s="93">
        <f>'[1]consolidado GV-DDFF'!E12</f>
        <v>149753.74503000002</v>
      </c>
      <c r="J12" s="95">
        <f>'[1]consolidado GV-DDFF'!F12</f>
        <v>-22.100697753650579</v>
      </c>
    </row>
    <row r="13" spans="2:10" ht="18" customHeight="1" x14ac:dyDescent="0.25">
      <c r="B13" s="86">
        <v>9</v>
      </c>
      <c r="C13" s="87" t="s">
        <v>24</v>
      </c>
      <c r="D13" s="93">
        <f>'[1]consolidado GV-DDFF'!E28</f>
        <v>907972.02166000009</v>
      </c>
      <c r="E13" s="95">
        <f>'[1]consolidado GV-DDFF'!F28</f>
        <v>9.5900517078467029</v>
      </c>
      <c r="F13" s="89"/>
      <c r="G13" s="86">
        <v>8</v>
      </c>
      <c r="H13" s="87" t="s">
        <v>23</v>
      </c>
      <c r="I13" s="93">
        <f>'[1]consolidado GV-DDFF'!E13</f>
        <v>82686.961230000001</v>
      </c>
      <c r="J13" s="95">
        <f>'[1]consolidado GV-DDFF'!F13</f>
        <v>-30.47928146445663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f>'[1]consolidado GV-DDFF'!E14</f>
        <v>1162335.2333200001</v>
      </c>
      <c r="J14" s="95">
        <f>'[1]consolidado GV-DDFF'!F14</f>
        <v>-11.712210635534316</v>
      </c>
    </row>
    <row r="15" spans="2:10" s="191" customFormat="1" ht="5.0999999999999996" customHeight="1" x14ac:dyDescent="0.25">
      <c r="B15" s="192"/>
      <c r="C15" s="193"/>
      <c r="D15" s="194"/>
      <c r="E15" s="195"/>
      <c r="F15" s="196"/>
      <c r="G15" s="192"/>
      <c r="H15" s="193"/>
      <c r="I15" s="194"/>
      <c r="J15" s="195"/>
    </row>
    <row r="16" spans="2:10" ht="18" customHeight="1" x14ac:dyDescent="0.25">
      <c r="B16" s="29"/>
      <c r="C16" s="176" t="s">
        <v>35</v>
      </c>
      <c r="D16" s="170">
        <f>'[1]consolidado GV-DDFF'!E29</f>
        <v>16129479.04572</v>
      </c>
      <c r="E16" s="202">
        <f>'[1]consolidado GV-DDFF'!F29</f>
        <v>5.3441156600263273</v>
      </c>
      <c r="F16" s="89"/>
      <c r="G16" s="29"/>
      <c r="H16" s="176" t="s">
        <v>25</v>
      </c>
      <c r="I16" s="170">
        <f>'[1]consolidado GV-DDFF'!E15</f>
        <v>16640854.92137</v>
      </c>
      <c r="J16" s="202">
        <f>'[1]consolidado GV-DDFF'!F15</f>
        <v>6.3295546862671914</v>
      </c>
    </row>
    <row r="17" spans="2:10" s="191" customFormat="1" ht="5.0999999999999996" customHeight="1" x14ac:dyDescent="0.25">
      <c r="B17" s="197"/>
      <c r="C17" s="198"/>
      <c r="D17" s="199"/>
      <c r="E17" s="200"/>
      <c r="F17" s="196"/>
      <c r="G17" s="197"/>
      <c r="H17" s="198"/>
      <c r="I17" s="199"/>
      <c r="J17" s="200"/>
    </row>
    <row r="18" spans="2:10" ht="18" customHeight="1" x14ac:dyDescent="0.25">
      <c r="B18" s="28"/>
      <c r="C18" s="22" t="s">
        <v>26</v>
      </c>
      <c r="D18" s="93">
        <f>'[1]consolidado GV-DDFF'!E30</f>
        <v>13711106.521400001</v>
      </c>
      <c r="E18" s="95">
        <f>'[1]consolidado GV-DDFF'!F30</f>
        <v>4.6965793439985193</v>
      </c>
      <c r="F18" s="89"/>
      <c r="G18" s="28"/>
      <c r="H18" s="22" t="s">
        <v>26</v>
      </c>
      <c r="I18" s="93">
        <f>'[1]consolidado GV-DDFF'!E16</f>
        <v>15243728.080889998</v>
      </c>
      <c r="J18" s="95">
        <f>'[1]consolidado GV-DDFF'!F16</f>
        <v>8.777566553739069</v>
      </c>
    </row>
    <row r="19" spans="2:10" ht="18" customHeight="1" x14ac:dyDescent="0.25">
      <c r="B19" s="28"/>
      <c r="C19" s="22" t="s">
        <v>27</v>
      </c>
      <c r="D19" s="93">
        <f>'[1]consolidado GV-DDFF'!E31</f>
        <v>1274698.1792899999</v>
      </c>
      <c r="E19" s="95">
        <f>'[1]consolidado GV-DDFF'!F31</f>
        <v>11.7700157903754</v>
      </c>
      <c r="F19" s="92"/>
      <c r="G19" s="28"/>
      <c r="H19" s="22" t="s">
        <v>27</v>
      </c>
      <c r="I19" s="93">
        <f>'[1]consolidado GV-DDFF'!E17</f>
        <v>152104.64593000003</v>
      </c>
      <c r="J19" s="95">
        <f>'[1]consolidado GV-DDFF'!F17</f>
        <v>-24.373235911410262</v>
      </c>
    </row>
    <row r="20" spans="2:10" ht="18" customHeight="1" x14ac:dyDescent="0.25">
      <c r="B20" s="28"/>
      <c r="C20" s="22" t="s">
        <v>28</v>
      </c>
      <c r="D20" s="93">
        <f>'[1]consolidado GV-DDFF'!E32</f>
        <v>1143674.34503</v>
      </c>
      <c r="E20" s="95">
        <f>'[1]consolidado GV-DDFF'!F32</f>
        <v>6.4156900903119318</v>
      </c>
      <c r="F20" s="89"/>
      <c r="G20" s="28"/>
      <c r="H20" s="22" t="s">
        <v>28</v>
      </c>
      <c r="I20" s="93">
        <f>'[1]consolidado GV-DDFF'!E18</f>
        <v>1245022.1945500001</v>
      </c>
      <c r="J20" s="95">
        <f>'[1]consolidado GV-DDFF'!F18</f>
        <v>-13.267193398514932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77" t="s">
        <v>35</v>
      </c>
      <c r="D22" s="94">
        <f>SUM(D18:D20)</f>
        <v>16129479.045720002</v>
      </c>
      <c r="E22" s="203">
        <f>'[1]consolidado GV-DDFF'!F29</f>
        <v>5.3441156600263273</v>
      </c>
      <c r="F22" s="89"/>
      <c r="G22" s="49"/>
      <c r="H22" s="177" t="s">
        <v>25</v>
      </c>
      <c r="I22" s="94">
        <f>SUM(I18:I20)</f>
        <v>16640854.921369998</v>
      </c>
      <c r="J22" s="203">
        <f>'[1]consolidado GV-DDFF'!F15</f>
        <v>6.3295546862671914</v>
      </c>
    </row>
    <row r="23" spans="2:10" ht="6" customHeight="1" x14ac:dyDescent="0.25">
      <c r="F23" s="89"/>
    </row>
    <row r="24" spans="2:10" ht="12" customHeight="1" x14ac:dyDescent="0.25">
      <c r="B24" s="295"/>
      <c r="C24" s="295"/>
      <c r="D24" s="295"/>
      <c r="E24" s="295"/>
      <c r="F24" s="295"/>
      <c r="G24" s="295"/>
      <c r="H24" s="295"/>
      <c r="I24" s="295"/>
      <c r="J24" s="295"/>
    </row>
    <row r="25" spans="2:10" ht="15.9" customHeight="1" x14ac:dyDescent="0.25">
      <c r="C25" s="212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7"/>
  <sheetViews>
    <sheetView showGridLines="0" zoomScale="98" zoomScaleNormal="98" workbookViewId="0">
      <pane xSplit="2" ySplit="5" topLeftCell="C57" activePane="bottomRight" state="frozen"/>
      <selection pane="topRight"/>
      <selection pane="bottomLeft"/>
      <selection pane="bottomRight" activeCell="N74" sqref="N74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2.5546875" style="64" customWidth="1"/>
    <col min="15" max="15" width="11.5546875" customWidth="1"/>
    <col min="16" max="16384" width="11.44140625" style="19"/>
  </cols>
  <sheetData>
    <row r="1" spans="1:255" s="204" customFormat="1" x14ac:dyDescent="0.25">
      <c r="B1" s="206" t="s">
        <v>77</v>
      </c>
      <c r="N1" s="207" t="str">
        <f>Índice!B8</f>
        <v>4º Trimestre 2017</v>
      </c>
      <c r="O1"/>
    </row>
    <row r="2" spans="1:255" s="61" customFormat="1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</row>
    <row r="3" spans="1:255" s="61" customFormat="1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1014788</v>
      </c>
      <c r="D7" s="232">
        <v>236413</v>
      </c>
      <c r="E7" s="232">
        <v>277887</v>
      </c>
      <c r="F7" s="232">
        <v>2890443</v>
      </c>
      <c r="G7" s="232">
        <v>4419531</v>
      </c>
      <c r="H7" s="232">
        <v>558273</v>
      </c>
      <c r="I7" s="232">
        <v>443916</v>
      </c>
      <c r="J7" s="232">
        <v>1002189</v>
      </c>
      <c r="K7" s="232">
        <v>164724</v>
      </c>
      <c r="L7" s="232">
        <v>256820</v>
      </c>
      <c r="M7" s="232">
        <v>421545</v>
      </c>
      <c r="N7" s="233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1100849</v>
      </c>
      <c r="D8" s="232">
        <v>345806</v>
      </c>
      <c r="E8" s="232">
        <v>278452</v>
      </c>
      <c r="F8" s="232">
        <v>2867561</v>
      </c>
      <c r="G8" s="232">
        <v>4592667</v>
      </c>
      <c r="H8" s="232">
        <v>507966</v>
      </c>
      <c r="I8" s="232">
        <v>504086</v>
      </c>
      <c r="J8" s="232">
        <v>1012052</v>
      </c>
      <c r="K8" s="232">
        <v>123840</v>
      </c>
      <c r="L8" s="232">
        <v>219035</v>
      </c>
      <c r="M8" s="232">
        <v>342874</v>
      </c>
      <c r="N8" s="233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1157847</v>
      </c>
      <c r="D9" s="232">
        <v>377887</v>
      </c>
      <c r="E9" s="232">
        <v>284382</v>
      </c>
      <c r="F9" s="232">
        <v>3632778</v>
      </c>
      <c r="G9" s="232">
        <v>5452894</v>
      </c>
      <c r="H9" s="232">
        <v>468329</v>
      </c>
      <c r="I9" s="232">
        <v>646861</v>
      </c>
      <c r="J9" s="232">
        <v>1115190</v>
      </c>
      <c r="K9" s="232">
        <v>123328</v>
      </c>
      <c r="L9" s="232">
        <v>120929</v>
      </c>
      <c r="M9" s="232">
        <v>244257</v>
      </c>
      <c r="N9" s="233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1225187</v>
      </c>
      <c r="D10" s="232">
        <v>1447709</v>
      </c>
      <c r="E10" s="232">
        <v>233775</v>
      </c>
      <c r="F10" s="232">
        <v>2811250</v>
      </c>
      <c r="G10" s="232">
        <v>5717921</v>
      </c>
      <c r="H10" s="232">
        <v>458250</v>
      </c>
      <c r="I10" s="232">
        <v>679467</v>
      </c>
      <c r="J10" s="232">
        <v>1137716</v>
      </c>
      <c r="K10" s="232">
        <v>145825</v>
      </c>
      <c r="L10" s="232">
        <v>402095</v>
      </c>
      <c r="M10" s="232">
        <v>547919</v>
      </c>
      <c r="N10" s="233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1367685</v>
      </c>
      <c r="D11" s="232">
        <v>1523753</v>
      </c>
      <c r="E11" s="232">
        <v>188967</v>
      </c>
      <c r="F11" s="232">
        <v>2999192</v>
      </c>
      <c r="G11" s="232">
        <v>6079596</v>
      </c>
      <c r="H11" s="232">
        <v>473693</v>
      </c>
      <c r="I11" s="232">
        <v>631657</v>
      </c>
      <c r="J11" s="232">
        <v>1105350</v>
      </c>
      <c r="K11" s="232">
        <v>228560</v>
      </c>
      <c r="L11" s="232">
        <v>397683</v>
      </c>
      <c r="M11" s="232">
        <v>626244</v>
      </c>
      <c r="N11" s="233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1364142</v>
      </c>
      <c r="D12" s="232">
        <v>1615716</v>
      </c>
      <c r="E12" s="232">
        <v>162733</v>
      </c>
      <c r="F12" s="232">
        <v>3443454</v>
      </c>
      <c r="G12" s="232">
        <v>6586045</v>
      </c>
      <c r="H12" s="232">
        <v>506028</v>
      </c>
      <c r="I12" s="232">
        <v>686004</v>
      </c>
      <c r="J12" s="232">
        <v>1192032</v>
      </c>
      <c r="K12" s="232">
        <v>233160</v>
      </c>
      <c r="L12" s="232">
        <v>384773</v>
      </c>
      <c r="M12" s="232">
        <v>617934</v>
      </c>
      <c r="N12" s="233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1459857</v>
      </c>
      <c r="D13" s="232">
        <v>1801238</v>
      </c>
      <c r="E13" s="232">
        <v>149106</v>
      </c>
      <c r="F13" s="232">
        <v>3833407</v>
      </c>
      <c r="G13" s="232">
        <v>7243608</v>
      </c>
      <c r="H13" s="232">
        <v>609152</v>
      </c>
      <c r="I13" s="232">
        <v>680661</v>
      </c>
      <c r="J13" s="232">
        <v>1289813</v>
      </c>
      <c r="K13" s="232">
        <v>255248</v>
      </c>
      <c r="L13" s="232">
        <v>465397</v>
      </c>
      <c r="M13" s="232">
        <v>720645</v>
      </c>
      <c r="N13" s="233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1524655</v>
      </c>
      <c r="D14" s="232">
        <v>2007834</v>
      </c>
      <c r="E14" s="232">
        <v>118118</v>
      </c>
      <c r="F14" s="232">
        <v>3972374</v>
      </c>
      <c r="G14" s="232">
        <v>7622982</v>
      </c>
      <c r="H14" s="232">
        <v>769728</v>
      </c>
      <c r="I14" s="232">
        <v>712354</v>
      </c>
      <c r="J14" s="232">
        <v>1482082</v>
      </c>
      <c r="K14" s="232">
        <v>317867</v>
      </c>
      <c r="L14" s="232">
        <v>276575</v>
      </c>
      <c r="M14" s="232">
        <v>594442</v>
      </c>
      <c r="N14" s="233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1600751.45156</v>
      </c>
      <c r="D18" s="232">
        <v>2197041.8677599998</v>
      </c>
      <c r="E18" s="232">
        <v>126687.25992000001</v>
      </c>
      <c r="F18" s="232">
        <v>4403855</v>
      </c>
      <c r="G18" s="232">
        <v>8328335.5792399999</v>
      </c>
      <c r="H18" s="232">
        <v>744661.57946000004</v>
      </c>
      <c r="I18" s="232">
        <v>706505</v>
      </c>
      <c r="J18" s="232">
        <v>1451166.5794600002</v>
      </c>
      <c r="K18" s="232">
        <v>277260.11908999999</v>
      </c>
      <c r="L18" s="232">
        <v>190117.38562000002</v>
      </c>
      <c r="M18" s="232">
        <v>467377.50471000001</v>
      </c>
      <c r="N18" s="233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1656423</v>
      </c>
      <c r="D22" s="232">
        <v>2345261</v>
      </c>
      <c r="E22" s="232">
        <v>125125</v>
      </c>
      <c r="F22" s="232">
        <v>4827316</v>
      </c>
      <c r="G22" s="232">
        <v>8954125</v>
      </c>
      <c r="H22" s="232">
        <v>728560</v>
      </c>
      <c r="I22" s="232">
        <v>682765</v>
      </c>
      <c r="J22" s="232">
        <v>1411325</v>
      </c>
      <c r="K22" s="232">
        <v>222314</v>
      </c>
      <c r="L22" s="232">
        <v>278406</v>
      </c>
      <c r="M22" s="232">
        <v>500720</v>
      </c>
      <c r="N22" s="233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1747002.6119599999</v>
      </c>
      <c r="D26" s="232">
        <v>2509687.4724400002</v>
      </c>
      <c r="E26" s="232">
        <v>108753.768</v>
      </c>
      <c r="F26" s="232">
        <v>5241185.3500400018</v>
      </c>
      <c r="G26" s="232">
        <v>9606629.2024400011</v>
      </c>
      <c r="H26" s="232">
        <v>760251.27341999998</v>
      </c>
      <c r="I26" s="232">
        <v>682394.69488000008</v>
      </c>
      <c r="J26" s="232">
        <v>1442645.9683000001</v>
      </c>
      <c r="K26" s="232">
        <v>226324.57211000001</v>
      </c>
      <c r="L26" s="232">
        <v>298282.63614000002</v>
      </c>
      <c r="M26" s="232">
        <v>524607.20825000003</v>
      </c>
      <c r="N26" s="233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1845783.6593900002</v>
      </c>
      <c r="D30" s="232">
        <v>2774547.74584</v>
      </c>
      <c r="E30" s="232">
        <v>94073.165359999999</v>
      </c>
      <c r="F30" s="232">
        <v>5733119.6009900002</v>
      </c>
      <c r="G30" s="232">
        <v>10447524.171580002</v>
      </c>
      <c r="H30" s="232">
        <v>813196.96643999999</v>
      </c>
      <c r="I30" s="232">
        <v>789319.22407999996</v>
      </c>
      <c r="J30" s="232">
        <v>1602516.1905199999</v>
      </c>
      <c r="K30" s="232">
        <v>265748.60967000003</v>
      </c>
      <c r="L30" s="232">
        <v>364354.05421999999</v>
      </c>
      <c r="M30" s="232">
        <v>630102.66388999997</v>
      </c>
      <c r="N30" s="233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1995138.5925199999</v>
      </c>
      <c r="D34" s="232">
        <v>3125407.6829400002</v>
      </c>
      <c r="E34" s="232">
        <v>74786.193549999996</v>
      </c>
      <c r="F34" s="232">
        <v>6312256.3601599988</v>
      </c>
      <c r="G34" s="232">
        <v>11507588.82917</v>
      </c>
      <c r="H34" s="232">
        <v>897602.43344000005</v>
      </c>
      <c r="I34" s="232">
        <v>882531.39755000011</v>
      </c>
      <c r="J34" s="232">
        <v>1780133.8309900002</v>
      </c>
      <c r="K34" s="232">
        <v>315497.37737999996</v>
      </c>
      <c r="L34" s="232">
        <v>286242.09106999997</v>
      </c>
      <c r="M34" s="232">
        <v>601739.46844999993</v>
      </c>
      <c r="N34" s="233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2148006.47334</v>
      </c>
      <c r="D38" s="232">
        <v>3486839.10984</v>
      </c>
      <c r="E38" s="232">
        <v>70823.953419999991</v>
      </c>
      <c r="F38" s="232">
        <v>6730575.8136700001</v>
      </c>
      <c r="G38" s="232">
        <v>12436245.350269999</v>
      </c>
      <c r="H38" s="232">
        <v>955951.08019999997</v>
      </c>
      <c r="I38" s="232">
        <v>1091452.71037</v>
      </c>
      <c r="J38" s="232">
        <v>2047403.79057</v>
      </c>
      <c r="K38" s="232">
        <v>259222.10213000001</v>
      </c>
      <c r="L38" s="232">
        <v>269583.33027999999</v>
      </c>
      <c r="M38" s="232">
        <v>528805.43241000001</v>
      </c>
      <c r="N38" s="233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2283486.5298300004</v>
      </c>
      <c r="D42" s="232">
        <v>3850147.7287800009</v>
      </c>
      <c r="E42" s="232">
        <v>71722.186730000001</v>
      </c>
      <c r="F42" s="232">
        <v>6630221.5240800045</v>
      </c>
      <c r="G42" s="232">
        <v>12835577.969420005</v>
      </c>
      <c r="H42" s="232">
        <v>1000545.8154</v>
      </c>
      <c r="I42" s="232">
        <v>1334134.46582</v>
      </c>
      <c r="J42" s="232">
        <v>2334680.2812200002</v>
      </c>
      <c r="K42" s="232">
        <v>434274.59856000001</v>
      </c>
      <c r="L42" s="232">
        <v>156296.62534999999</v>
      </c>
      <c r="M42" s="232">
        <v>590571.22390999994</v>
      </c>
      <c r="N42" s="233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2269349.2648399994</v>
      </c>
      <c r="D46" s="232">
        <v>3838968.5201999997</v>
      </c>
      <c r="E46" s="232">
        <v>128739.23794000001</v>
      </c>
      <c r="F46" s="232">
        <v>6235079.0866999961</v>
      </c>
      <c r="G46" s="232">
        <v>12472136.109679995</v>
      </c>
      <c r="H46" s="232">
        <v>990046.72620000003</v>
      </c>
      <c r="I46" s="232">
        <v>1318880.7064399999</v>
      </c>
      <c r="J46" s="232">
        <v>2308927.4326399998</v>
      </c>
      <c r="K46" s="232">
        <v>230560.09500999999</v>
      </c>
      <c r="L46" s="232">
        <v>233200.79432999989</v>
      </c>
      <c r="M46" s="232">
        <v>463760.88933999988</v>
      </c>
      <c r="N46" s="233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2257490.98746</v>
      </c>
      <c r="D50" s="232">
        <v>3844670.146639999</v>
      </c>
      <c r="E50" s="232">
        <v>220036.61728999999</v>
      </c>
      <c r="F50" s="232">
        <v>6375867.7636999991</v>
      </c>
      <c r="G50" s="232">
        <v>12698065.51509</v>
      </c>
      <c r="H50" s="232">
        <v>859064.59574999998</v>
      </c>
      <c r="I50" s="232">
        <v>923045.65952999995</v>
      </c>
      <c r="J50" s="232">
        <v>1782110.2552799999</v>
      </c>
      <c r="K50" s="232">
        <v>188070.81073999999</v>
      </c>
      <c r="L50" s="232">
        <v>403283.01977000001</v>
      </c>
      <c r="M50" s="232">
        <v>591353.83051</v>
      </c>
      <c r="N50" s="233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2114077.6639999999</v>
      </c>
      <c r="D54" s="232">
        <v>3760879.1430000002</v>
      </c>
      <c r="E54" s="232">
        <v>269117.31099999999</v>
      </c>
      <c r="F54" s="232">
        <v>5963963.8199999994</v>
      </c>
      <c r="G54" s="232">
        <v>12108037.937999999</v>
      </c>
      <c r="H54" s="232">
        <v>755513.52899999998</v>
      </c>
      <c r="I54" s="232">
        <v>1227458.4740000002</v>
      </c>
      <c r="J54" s="232">
        <v>1982972.003</v>
      </c>
      <c r="K54" s="232">
        <v>183626.92499999999</v>
      </c>
      <c r="L54" s="232">
        <v>409945.02899999998</v>
      </c>
      <c r="M54" s="232">
        <v>593571.95399999991</v>
      </c>
      <c r="N54" s="233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2204434.4964499995</v>
      </c>
      <c r="D58" s="232">
        <v>3700402.6612700005</v>
      </c>
      <c r="E58" s="232">
        <v>294340.79278999998</v>
      </c>
      <c r="F58" s="232">
        <v>6044360.6924400032</v>
      </c>
      <c r="G58" s="232">
        <v>12243538.642950002</v>
      </c>
      <c r="H58" s="232">
        <v>683341.65963000001</v>
      </c>
      <c r="I58" s="232">
        <v>658315.02815999999</v>
      </c>
      <c r="J58" s="232">
        <v>1341656.6877899999</v>
      </c>
      <c r="K58" s="232">
        <v>273235.44637000002</v>
      </c>
      <c r="L58" s="232">
        <v>443985.19888000004</v>
      </c>
      <c r="M58" s="232">
        <v>717220.64525000006</v>
      </c>
      <c r="N58" s="233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2233965.6360800001</v>
      </c>
      <c r="D62" s="232">
        <v>3799598.9101799997</v>
      </c>
      <c r="E62" s="232">
        <v>326097.21272999997</v>
      </c>
      <c r="F62" s="232">
        <v>6247818.126229994</v>
      </c>
      <c r="G62" s="232">
        <v>12607479.885219993</v>
      </c>
      <c r="H62" s="232">
        <v>520583.17235999997</v>
      </c>
      <c r="I62" s="232">
        <v>803334.76752999995</v>
      </c>
      <c r="J62" s="232">
        <v>1323917.93989</v>
      </c>
      <c r="K62" s="232">
        <v>221412.87747000001</v>
      </c>
      <c r="L62" s="232">
        <v>739103.53586000006</v>
      </c>
      <c r="M62" s="232">
        <v>960516.41333000013</v>
      </c>
      <c r="N62" s="233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2278379.93035</v>
      </c>
      <c r="D66" s="232">
        <v>3842674.0300299996</v>
      </c>
      <c r="E66" s="232">
        <v>284317.59057</v>
      </c>
      <c r="F66" s="232">
        <v>6492624.8473999966</v>
      </c>
      <c r="G66" s="232">
        <v>12897996.398349997</v>
      </c>
      <c r="H66" s="232">
        <v>378122.55885000003</v>
      </c>
      <c r="I66" s="232">
        <v>752532.57184999995</v>
      </c>
      <c r="J66" s="232">
        <v>1130655.1307000001</v>
      </c>
      <c r="K66" s="232">
        <v>212764.12293000001</v>
      </c>
      <c r="L66" s="232">
        <v>936728.88418000005</v>
      </c>
      <c r="M66" s="232">
        <v>1149493.0071100001</v>
      </c>
      <c r="N66" s="233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516208.45215999999</v>
      </c>
      <c r="D67" s="74">
        <v>770811.98540999996</v>
      </c>
      <c r="E67" s="74">
        <v>67836.077929999999</v>
      </c>
      <c r="F67" s="74">
        <v>1465195.5656400004</v>
      </c>
      <c r="G67" s="74">
        <v>2820052.0811400004</v>
      </c>
      <c r="H67" s="74">
        <v>33191.367620000005</v>
      </c>
      <c r="I67" s="74">
        <v>95412.236470000003</v>
      </c>
      <c r="J67" s="74">
        <v>128603.60409000001</v>
      </c>
      <c r="K67" s="74">
        <v>7132.6598100000001</v>
      </c>
      <c r="L67" s="74">
        <v>445067.47058000002</v>
      </c>
      <c r="M67" s="74">
        <v>452200.13039000001</v>
      </c>
      <c r="N67" s="75">
        <v>3400855.8156200005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1169178.6439399999</v>
      </c>
      <c r="D68" s="74">
        <v>1774112.5024799998</v>
      </c>
      <c r="E68" s="74">
        <v>134226.79230999999</v>
      </c>
      <c r="F68" s="74">
        <v>3198183.9181199996</v>
      </c>
      <c r="G68" s="74">
        <v>6275701.8568499992</v>
      </c>
      <c r="H68" s="74">
        <v>138649.97125999999</v>
      </c>
      <c r="I68" s="74">
        <v>222159.13926999999</v>
      </c>
      <c r="J68" s="74">
        <v>360809.11052999995</v>
      </c>
      <c r="K68" s="74">
        <v>79120.051149999999</v>
      </c>
      <c r="L68" s="74">
        <v>523026.27416000003</v>
      </c>
      <c r="M68" s="74">
        <v>602146.32530999999</v>
      </c>
      <c r="N68" s="75">
        <v>7238657.2926899996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1693154.3516199999</v>
      </c>
      <c r="D69" s="74">
        <v>2699492.3071500002</v>
      </c>
      <c r="E69" s="74">
        <v>180305.14668999999</v>
      </c>
      <c r="F69" s="74">
        <v>4657164.9485000018</v>
      </c>
      <c r="G69" s="74">
        <v>9230116.7539600022</v>
      </c>
      <c r="H69" s="74">
        <v>208685.59044</v>
      </c>
      <c r="I69" s="74">
        <v>360811.27922999999</v>
      </c>
      <c r="J69" s="74">
        <v>569496.86966999993</v>
      </c>
      <c r="K69" s="74">
        <v>94040.252039999992</v>
      </c>
      <c r="L69" s="74">
        <v>548497.07773999998</v>
      </c>
      <c r="M69" s="74">
        <v>642537.32978000003</v>
      </c>
      <c r="N69" s="75">
        <v>10442150.953410001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2324924.28418</v>
      </c>
      <c r="D70" s="232">
        <v>3955233.0235799998</v>
      </c>
      <c r="E70" s="232">
        <v>247555.00004000001</v>
      </c>
      <c r="F70" s="232">
        <v>6568328.2766299993</v>
      </c>
      <c r="G70" s="232">
        <v>13096040.58443</v>
      </c>
      <c r="H70" s="232">
        <v>395745.85623999999</v>
      </c>
      <c r="I70" s="232">
        <v>744719.38416999998</v>
      </c>
      <c r="J70" s="232">
        <v>1140465.2404100001</v>
      </c>
      <c r="K70" s="232">
        <v>246206.59168999997</v>
      </c>
      <c r="L70" s="232">
        <v>828516.82932000002</v>
      </c>
      <c r="M70" s="232">
        <v>1074723.4210099999</v>
      </c>
      <c r="N70" s="233">
        <v>15311229.245850001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521943.55037000001</v>
      </c>
      <c r="D71" s="74">
        <v>936663.44805000001</v>
      </c>
      <c r="E71" s="74">
        <v>43776.069329999998</v>
      </c>
      <c r="F71" s="74">
        <v>1255449.6332399996</v>
      </c>
      <c r="G71" s="74">
        <v>2757832.7009899998</v>
      </c>
      <c r="H71" s="74">
        <v>45055.930869999997</v>
      </c>
      <c r="I71" s="74">
        <v>114252.569</v>
      </c>
      <c r="J71" s="74">
        <v>159308.49987</v>
      </c>
      <c r="K71" s="74">
        <v>2316.1156500000002</v>
      </c>
      <c r="L71" s="74">
        <v>44956.845580000001</v>
      </c>
      <c r="M71" s="74">
        <v>47272.961230000001</v>
      </c>
      <c r="N71" s="75">
        <v>2964414.1620899998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1182216.5573800001</v>
      </c>
      <c r="D72" s="74">
        <v>1875206.4989200002</v>
      </c>
      <c r="E72" s="74">
        <v>115679.44812999999</v>
      </c>
      <c r="F72" s="74">
        <v>3488072.23972</v>
      </c>
      <c r="G72" s="74">
        <v>6661174.7441499997</v>
      </c>
      <c r="H72" s="74">
        <v>115081.05074999999</v>
      </c>
      <c r="I72" s="74">
        <v>240037.59094999998</v>
      </c>
      <c r="J72" s="74">
        <v>355118.64169999998</v>
      </c>
      <c r="K72" s="74">
        <v>72123.705000000002</v>
      </c>
      <c r="L72" s="74">
        <v>179765.024</v>
      </c>
      <c r="M72" s="74">
        <v>251888.72899999999</v>
      </c>
      <c r="N72" s="75">
        <v>7268182.1148499995</v>
      </c>
      <c r="O72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194</v>
      </c>
      <c r="C73" s="74">
        <v>1727574.3133</v>
      </c>
      <c r="D73" s="74">
        <v>2775584.5660599996</v>
      </c>
      <c r="E73" s="74">
        <v>159054.34051000001</v>
      </c>
      <c r="F73" s="74">
        <v>5047775.4630699996</v>
      </c>
      <c r="G73" s="74">
        <v>9709988.6829399988</v>
      </c>
      <c r="H73" s="74">
        <v>178213.65204999998</v>
      </c>
      <c r="I73" s="74">
        <v>384882.29245000001</v>
      </c>
      <c r="J73" s="74">
        <v>563095.94449999998</v>
      </c>
      <c r="K73" s="74">
        <v>89303.361700000009</v>
      </c>
      <c r="L73" s="74">
        <v>495535.20273999998</v>
      </c>
      <c r="M73" s="74">
        <v>584838.56443999999</v>
      </c>
      <c r="N73" s="75">
        <v>10857923.191879999</v>
      </c>
      <c r="O73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196</v>
      </c>
      <c r="C74" s="232">
        <v>2383998.1724399999</v>
      </c>
      <c r="D74" s="232">
        <v>4051150.4326199996</v>
      </c>
      <c r="E74" s="232">
        <v>227407.75625000001</v>
      </c>
      <c r="F74" s="232">
        <v>7048550.1600900013</v>
      </c>
      <c r="G74" s="232">
        <f t="shared" ref="G74" si="0">SUM(C74:F74)</f>
        <v>13711106.521400001</v>
      </c>
      <c r="H74" s="232">
        <v>394642.26957999996</v>
      </c>
      <c r="I74" s="232">
        <v>880055.90970999992</v>
      </c>
      <c r="J74" s="232">
        <f t="shared" ref="J74" si="1">SUM(H74:I74)</f>
        <v>1274698.1792899999</v>
      </c>
      <c r="K74" s="232">
        <v>235702.32337</v>
      </c>
      <c r="L74" s="232">
        <v>907972.02166000009</v>
      </c>
      <c r="M74" s="232">
        <f t="shared" ref="M74" si="2">SUM(K74:L74)</f>
        <v>1143674.34503</v>
      </c>
      <c r="N74" s="233">
        <f t="shared" ref="N74" si="3">SUM(M74,J74,G74)</f>
        <v>16129479.04572</v>
      </c>
      <c r="O74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3.9" customHeight="1" x14ac:dyDescent="0.25">
      <c r="A75" s="7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/>
    </row>
    <row r="76" spans="1:255" s="71" customFormat="1" ht="6" customHeight="1" x14ac:dyDescent="0.25">
      <c r="A76" s="7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/>
    </row>
    <row r="77" spans="1:255" x14ac:dyDescent="0.25">
      <c r="B77" s="293" t="s">
        <v>149</v>
      </c>
      <c r="C77" s="293"/>
    </row>
  </sheetData>
  <mergeCells count="1">
    <mergeCell ref="B77:C77"/>
  </mergeCells>
  <phoneticPr fontId="0" type="noConversion"/>
  <hyperlinks>
    <hyperlink ref="B77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6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 activeCell="O74" sqref="O74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3.88671875" style="64" customWidth="1"/>
    <col min="16" max="16384" width="11.44140625" style="17"/>
  </cols>
  <sheetData>
    <row r="1" spans="1:255" s="204" customFormat="1" x14ac:dyDescent="0.25">
      <c r="B1" s="206" t="s">
        <v>77</v>
      </c>
      <c r="O1" s="207" t="str">
        <f>Índice!B8</f>
        <v>4º Trimestre 2017</v>
      </c>
    </row>
    <row r="2" spans="1:255" s="61" customFormat="1" ht="18" customHeight="1" x14ac:dyDescent="0.25">
      <c r="A2" s="59"/>
      <c r="B2" s="11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2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1927987</v>
      </c>
      <c r="E7" s="232">
        <v>170057</v>
      </c>
      <c r="F7" s="232">
        <v>400457</v>
      </c>
      <c r="G7" s="232">
        <v>92447</v>
      </c>
      <c r="H7" s="232">
        <v>5073354</v>
      </c>
      <c r="I7" s="232">
        <v>8104</v>
      </c>
      <c r="J7" s="232">
        <v>156523</v>
      </c>
      <c r="K7" s="232">
        <v>164626</v>
      </c>
      <c r="L7" s="232">
        <v>73568</v>
      </c>
      <c r="M7" s="232">
        <v>638806</v>
      </c>
      <c r="N7" s="232">
        <v>712374</v>
      </c>
      <c r="O7" s="233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2117622</v>
      </c>
      <c r="E8" s="232">
        <v>186032</v>
      </c>
      <c r="F8" s="232">
        <v>531706</v>
      </c>
      <c r="G8" s="232">
        <v>93149</v>
      </c>
      <c r="H8" s="232">
        <v>5669079</v>
      </c>
      <c r="I8" s="232">
        <v>13132</v>
      </c>
      <c r="J8" s="232">
        <v>77928</v>
      </c>
      <c r="K8" s="232">
        <v>91061</v>
      </c>
      <c r="L8" s="232">
        <v>44728</v>
      </c>
      <c r="M8" s="232">
        <v>491612</v>
      </c>
      <c r="N8" s="232">
        <v>536340</v>
      </c>
      <c r="O8" s="233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2977975</v>
      </c>
      <c r="E9" s="232">
        <v>160350</v>
      </c>
      <c r="F9" s="232">
        <v>325196</v>
      </c>
      <c r="G9" s="232">
        <v>73814</v>
      </c>
      <c r="H9" s="232">
        <v>6406964</v>
      </c>
      <c r="I9" s="232">
        <v>15850</v>
      </c>
      <c r="J9" s="232">
        <v>185902</v>
      </c>
      <c r="K9" s="232">
        <v>201752</v>
      </c>
      <c r="L9" s="232">
        <v>41377</v>
      </c>
      <c r="M9" s="232">
        <v>266485</v>
      </c>
      <c r="N9" s="232">
        <v>307861</v>
      </c>
      <c r="O9" s="233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3439816</v>
      </c>
      <c r="E10" s="232">
        <v>169849</v>
      </c>
      <c r="F10" s="232">
        <v>280792</v>
      </c>
      <c r="G10" s="232">
        <v>52246</v>
      </c>
      <c r="H10" s="232">
        <v>7222011</v>
      </c>
      <c r="I10" s="232">
        <v>18364</v>
      </c>
      <c r="J10" s="232">
        <v>184221</v>
      </c>
      <c r="K10" s="232">
        <v>202584</v>
      </c>
      <c r="L10" s="232">
        <v>22771</v>
      </c>
      <c r="M10" s="232">
        <v>293640</v>
      </c>
      <c r="N10" s="232">
        <v>316411</v>
      </c>
      <c r="O10" s="233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3838121</v>
      </c>
      <c r="E11" s="232">
        <v>178459</v>
      </c>
      <c r="F11" s="232">
        <v>169161</v>
      </c>
      <c r="G11" s="232">
        <v>49596</v>
      </c>
      <c r="H11" s="232">
        <v>7709280</v>
      </c>
      <c r="I11" s="232">
        <v>9121</v>
      </c>
      <c r="J11" s="232">
        <v>95805</v>
      </c>
      <c r="K11" s="232">
        <v>104926</v>
      </c>
      <c r="L11" s="232">
        <v>18809</v>
      </c>
      <c r="M11" s="232">
        <v>155051</v>
      </c>
      <c r="N11" s="232">
        <v>173859</v>
      </c>
      <c r="O11" s="233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4277230</v>
      </c>
      <c r="E12" s="232">
        <v>188058</v>
      </c>
      <c r="F12" s="232">
        <v>185884</v>
      </c>
      <c r="G12" s="232">
        <v>84419</v>
      </c>
      <c r="H12" s="232">
        <v>8430286</v>
      </c>
      <c r="I12" s="232">
        <v>12310</v>
      </c>
      <c r="J12" s="232">
        <v>64230</v>
      </c>
      <c r="K12" s="232">
        <v>76540</v>
      </c>
      <c r="L12" s="232">
        <v>28571</v>
      </c>
      <c r="M12" s="232" t="s">
        <v>171</v>
      </c>
      <c r="N12" s="232">
        <v>28571</v>
      </c>
      <c r="O12" s="233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4267495</v>
      </c>
      <c r="E13" s="232">
        <v>212452</v>
      </c>
      <c r="F13" s="232">
        <v>154590</v>
      </c>
      <c r="G13" s="232">
        <v>93169</v>
      </c>
      <c r="H13" s="232">
        <v>8648683</v>
      </c>
      <c r="I13" s="232">
        <v>9589</v>
      </c>
      <c r="J13" s="232">
        <v>136656</v>
      </c>
      <c r="K13" s="232">
        <v>146245</v>
      </c>
      <c r="L13" s="232">
        <v>35765</v>
      </c>
      <c r="M13" s="232">
        <v>362218</v>
      </c>
      <c r="N13" s="232">
        <v>397983</v>
      </c>
      <c r="O13" s="233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4493797</v>
      </c>
      <c r="E14" s="232">
        <v>234448</v>
      </c>
      <c r="F14" s="232">
        <v>236308</v>
      </c>
      <c r="G14" s="232">
        <v>69144</v>
      </c>
      <c r="H14" s="232">
        <v>9137959</v>
      </c>
      <c r="I14" s="232">
        <v>11945</v>
      </c>
      <c r="J14" s="232">
        <v>209292</v>
      </c>
      <c r="K14" s="232">
        <v>221237</v>
      </c>
      <c r="L14" s="232">
        <v>27392</v>
      </c>
      <c r="M14" s="232">
        <v>561900</v>
      </c>
      <c r="N14" s="232">
        <v>589292</v>
      </c>
      <c r="O14" s="233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4213339.2803399991</v>
      </c>
      <c r="D18" s="232">
        <v>4884980.0657600006</v>
      </c>
      <c r="E18" s="232">
        <v>256660.37894999993</v>
      </c>
      <c r="F18" s="232">
        <v>218450.95922999922</v>
      </c>
      <c r="G18" s="232">
        <v>68448.536940000005</v>
      </c>
      <c r="H18" s="232">
        <v>9641879.221219996</v>
      </c>
      <c r="I18" s="232">
        <v>3201.92623</v>
      </c>
      <c r="J18" s="232">
        <v>168263.78198000003</v>
      </c>
      <c r="K18" s="232">
        <v>171465.70821000004</v>
      </c>
      <c r="L18" s="232">
        <v>18882.032810000001</v>
      </c>
      <c r="M18" s="232">
        <v>451000</v>
      </c>
      <c r="N18" s="232">
        <v>469882.03281</v>
      </c>
      <c r="O18" s="233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4401057</v>
      </c>
      <c r="D22" s="232">
        <v>5513329</v>
      </c>
      <c r="E22" s="232">
        <v>281713</v>
      </c>
      <c r="F22" s="232">
        <v>151367</v>
      </c>
      <c r="G22" s="232">
        <v>252646</v>
      </c>
      <c r="H22" s="232">
        <v>10600112</v>
      </c>
      <c r="I22" s="232">
        <v>5278</v>
      </c>
      <c r="J22" s="232">
        <v>107242</v>
      </c>
      <c r="K22" s="232">
        <v>112520</v>
      </c>
      <c r="L22" s="232">
        <v>76527</v>
      </c>
      <c r="M22" s="232">
        <v>421001</v>
      </c>
      <c r="N22" s="232">
        <v>497528</v>
      </c>
      <c r="O22" s="233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5110120.4819900002</v>
      </c>
      <c r="D26" s="232">
        <v>6118903.1505900007</v>
      </c>
      <c r="E26" s="232">
        <v>285297.21061000001</v>
      </c>
      <c r="F26" s="232">
        <v>209875.16663000081</v>
      </c>
      <c r="G26" s="232">
        <v>63494.524529999995</v>
      </c>
      <c r="H26" s="232">
        <v>11787690.534350002</v>
      </c>
      <c r="I26" s="232">
        <v>14516.990040000001</v>
      </c>
      <c r="J26" s="232">
        <v>113504.42746000001</v>
      </c>
      <c r="K26" s="232">
        <v>128021.41750000001</v>
      </c>
      <c r="L26" s="232">
        <v>12342.855320000001</v>
      </c>
      <c r="M26" s="232">
        <v>426000</v>
      </c>
      <c r="N26" s="232">
        <v>438342.85531999997</v>
      </c>
      <c r="O26" s="233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5748225.1076299995</v>
      </c>
      <c r="D30" s="232">
        <v>6768598.2784000002</v>
      </c>
      <c r="E30" s="232">
        <v>341163.69475000002</v>
      </c>
      <c r="F30" s="232">
        <v>150139.0803999994</v>
      </c>
      <c r="G30" s="232">
        <v>98366.052519999997</v>
      </c>
      <c r="H30" s="232">
        <v>13106492.213699998</v>
      </c>
      <c r="I30" s="232">
        <v>12409.562980000001</v>
      </c>
      <c r="J30" s="232">
        <v>86957.944399999993</v>
      </c>
      <c r="K30" s="232">
        <v>99367.507379999995</v>
      </c>
      <c r="L30" s="232">
        <v>35659.988570000001</v>
      </c>
      <c r="M30" s="232">
        <v>127215.33663999999</v>
      </c>
      <c r="N30" s="232">
        <v>162875.32520999998</v>
      </c>
      <c r="O30" s="233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6742757.6937499996</v>
      </c>
      <c r="D34" s="232">
        <v>6994399.5438200003</v>
      </c>
      <c r="E34" s="232">
        <v>462941.63217</v>
      </c>
      <c r="F34" s="232">
        <v>279274.51983999833</v>
      </c>
      <c r="G34" s="232">
        <v>137553.97301999998</v>
      </c>
      <c r="H34" s="232">
        <v>14616927.362599997</v>
      </c>
      <c r="I34" s="232">
        <v>3404.6590000000001</v>
      </c>
      <c r="J34" s="232">
        <v>62998.537679999987</v>
      </c>
      <c r="K34" s="232">
        <v>66403.196679999994</v>
      </c>
      <c r="L34" s="232">
        <v>31049.065859999999</v>
      </c>
      <c r="M34" s="232">
        <v>59000</v>
      </c>
      <c r="N34" s="232">
        <v>90049.065860000002</v>
      </c>
      <c r="O34" s="233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6671569.5409700004</v>
      </c>
      <c r="D38" s="232">
        <v>6187113.4270600006</v>
      </c>
      <c r="E38" s="232">
        <v>412631.33663999999</v>
      </c>
      <c r="F38" s="232">
        <v>360887.37156000175</v>
      </c>
      <c r="G38" s="232">
        <v>230543.28723000002</v>
      </c>
      <c r="H38" s="232">
        <v>13862744.963460004</v>
      </c>
      <c r="I38" s="232">
        <v>14956.513350000001</v>
      </c>
      <c r="J38" s="232">
        <v>87542.505720000016</v>
      </c>
      <c r="K38" s="232">
        <v>102499.01907000001</v>
      </c>
      <c r="L38" s="232">
        <v>50932.262769999994</v>
      </c>
      <c r="M38" s="232">
        <v>413500</v>
      </c>
      <c r="N38" s="232">
        <v>464432.26276999997</v>
      </c>
      <c r="O38" s="233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5455108.5329299988</v>
      </c>
      <c r="D42" s="232">
        <v>5773720.6598700006</v>
      </c>
      <c r="E42" s="232">
        <v>422576.19372999994</v>
      </c>
      <c r="F42" s="232">
        <v>782690.90115999989</v>
      </c>
      <c r="G42" s="232">
        <v>62834.777040000001</v>
      </c>
      <c r="H42" s="232">
        <v>12496931.06473</v>
      </c>
      <c r="I42" s="232">
        <v>2878.2820200000001</v>
      </c>
      <c r="J42" s="232">
        <v>116024.91668999998</v>
      </c>
      <c r="K42" s="232">
        <v>118903.19870999998</v>
      </c>
      <c r="L42" s="232">
        <v>51694.7932</v>
      </c>
      <c r="M42" s="232">
        <v>1765000</v>
      </c>
      <c r="N42" s="232">
        <v>1816694.7932</v>
      </c>
      <c r="O42" s="233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6145245.6921499996</v>
      </c>
      <c r="E46" s="232">
        <v>489684.75357</v>
      </c>
      <c r="F46" s="232">
        <v>758305.41107000038</v>
      </c>
      <c r="G46" s="232">
        <v>95940.742759999994</v>
      </c>
      <c r="H46" s="232">
        <v>12810266.356559999</v>
      </c>
      <c r="I46" s="232">
        <v>1373.7552000000001</v>
      </c>
      <c r="J46" s="232">
        <v>218396.39171999996</v>
      </c>
      <c r="K46" s="232">
        <v>219770.14691999997</v>
      </c>
      <c r="L46" s="232">
        <v>56993.429579999996</v>
      </c>
      <c r="M46" s="232">
        <v>2387048.2442199998</v>
      </c>
      <c r="N46" s="232">
        <v>2444041.6738</v>
      </c>
      <c r="O46" s="233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5935008.5323799979</v>
      </c>
      <c r="E50" s="232">
        <v>559313.61956999998</v>
      </c>
      <c r="F50" s="232">
        <v>816810.14719999954</v>
      </c>
      <c r="G50" s="232">
        <v>216683.33513999998</v>
      </c>
      <c r="H50" s="232">
        <v>13311335.42626</v>
      </c>
      <c r="I50" s="232">
        <v>3800.1949199999999</v>
      </c>
      <c r="J50" s="232">
        <v>336699.80085999996</v>
      </c>
      <c r="K50" s="232">
        <v>340499.99577999994</v>
      </c>
      <c r="L50" s="232">
        <v>109922.54878000001</v>
      </c>
      <c r="M50" s="232">
        <v>1331677.4350000001</v>
      </c>
      <c r="N50" s="232">
        <v>1441599.9837800001</v>
      </c>
      <c r="O50" s="233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5815561.7520000003</v>
      </c>
      <c r="E54" s="232">
        <v>747591.31800000009</v>
      </c>
      <c r="F54" s="232">
        <v>570791.16299999971</v>
      </c>
      <c r="G54" s="232">
        <v>178430.43300000002</v>
      </c>
      <c r="H54" s="232">
        <v>13155957.260999998</v>
      </c>
      <c r="I54" s="232">
        <v>73428.173999999999</v>
      </c>
      <c r="J54" s="232">
        <v>388136.478</v>
      </c>
      <c r="K54" s="232">
        <v>461564.652</v>
      </c>
      <c r="L54" s="232">
        <v>61237.353000000003</v>
      </c>
      <c r="M54" s="232">
        <v>1432990.3559999999</v>
      </c>
      <c r="N54" s="232">
        <v>1494227.7089999998</v>
      </c>
      <c r="O54" s="233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5907446.8366999971</v>
      </c>
      <c r="D58" s="232">
        <v>5954180.5505100014</v>
      </c>
      <c r="E58" s="232">
        <v>530647.07251000009</v>
      </c>
      <c r="F58" s="232">
        <v>402918.53218999971</v>
      </c>
      <c r="G58" s="232">
        <v>57570.210700000003</v>
      </c>
      <c r="H58" s="232">
        <v>12852763.202609999</v>
      </c>
      <c r="I58" s="232">
        <v>2044.9027099999998</v>
      </c>
      <c r="J58" s="232">
        <v>429471.00722999999</v>
      </c>
      <c r="K58" s="232">
        <v>431515.90993999998</v>
      </c>
      <c r="L58" s="232">
        <v>65646.922930000001</v>
      </c>
      <c r="M58" s="232">
        <v>1511593.139</v>
      </c>
      <c r="N58" s="232">
        <v>1577240.0619299999</v>
      </c>
      <c r="O58" s="233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5905830.1388199991</v>
      </c>
      <c r="D62" s="232">
        <v>6511159.2852799948</v>
      </c>
      <c r="E62" s="232">
        <v>511503.63295999973</v>
      </c>
      <c r="F62" s="232">
        <v>397914.03697999939</v>
      </c>
      <c r="G62" s="232">
        <v>58242.773450000001</v>
      </c>
      <c r="H62" s="232">
        <v>13384649.867489992</v>
      </c>
      <c r="I62" s="232">
        <v>3356.9462100000001</v>
      </c>
      <c r="J62" s="232">
        <v>345007.53937000001</v>
      </c>
      <c r="K62" s="232">
        <v>348364.48558000004</v>
      </c>
      <c r="L62" s="232">
        <v>38035.696199999998</v>
      </c>
      <c r="M62" s="232">
        <v>1402866.5</v>
      </c>
      <c r="N62" s="232">
        <v>1440902.1961999999</v>
      </c>
      <c r="O62" s="233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6001370.0650799982</v>
      </c>
      <c r="D66" s="232">
        <v>6598809.75141</v>
      </c>
      <c r="E66" s="232">
        <v>460819.20074999996</v>
      </c>
      <c r="F66" s="232">
        <v>488484.06702999957</v>
      </c>
      <c r="G66" s="232">
        <v>38228.586330000006</v>
      </c>
      <c r="H66" s="232">
        <v>13587711.670599999</v>
      </c>
      <c r="I66" s="232">
        <v>2782.1227800000001</v>
      </c>
      <c r="J66" s="232">
        <v>145004.93414000003</v>
      </c>
      <c r="K66" s="232">
        <v>147787.05692000003</v>
      </c>
      <c r="L66" s="232">
        <v>55403.08814</v>
      </c>
      <c r="M66" s="232">
        <v>1428918.1640000001</v>
      </c>
      <c r="N66" s="232">
        <v>1484321.25214</v>
      </c>
      <c r="O66" s="233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1230473.1208800001</v>
      </c>
      <c r="D67" s="74">
        <v>1374029.4812100001</v>
      </c>
      <c r="E67" s="74">
        <v>77890.062959999996</v>
      </c>
      <c r="F67" s="74">
        <v>782941.35856999992</v>
      </c>
      <c r="G67" s="74">
        <v>444.04888999999997</v>
      </c>
      <c r="H67" s="74">
        <v>3465778.0725100003</v>
      </c>
      <c r="I67" s="74">
        <v>338.96422000000001</v>
      </c>
      <c r="J67" s="74">
        <v>43618.896549999998</v>
      </c>
      <c r="K67" s="74">
        <v>43957.860769999999</v>
      </c>
      <c r="L67" s="74">
        <v>2714.1851100000003</v>
      </c>
      <c r="M67" s="74">
        <v>557970</v>
      </c>
      <c r="N67" s="74">
        <v>560684.18510999996</v>
      </c>
      <c r="O67" s="75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2176983.3433000008</v>
      </c>
      <c r="D68" s="74">
        <v>3041085.0668999995</v>
      </c>
      <c r="E68" s="74">
        <v>180687.82332000002</v>
      </c>
      <c r="F68" s="74">
        <v>151647.09943000041</v>
      </c>
      <c r="G68" s="74">
        <v>2544.89617</v>
      </c>
      <c r="H68" s="74">
        <v>5552948.2291200003</v>
      </c>
      <c r="I68" s="74">
        <v>1043.04529</v>
      </c>
      <c r="J68" s="74">
        <v>86390.129830000005</v>
      </c>
      <c r="K68" s="74">
        <v>87433.17512</v>
      </c>
      <c r="L68" s="74">
        <v>32304.291229999999</v>
      </c>
      <c r="M68" s="74">
        <v>981358</v>
      </c>
      <c r="N68" s="74">
        <v>1013662.29123</v>
      </c>
      <c r="O68" s="75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>
        <v>4490125.8047999982</v>
      </c>
      <c r="D69" s="74">
        <v>4670361.3326899996</v>
      </c>
      <c r="E69" s="74">
        <v>273793.53846000001</v>
      </c>
      <c r="F69" s="74">
        <v>938296.72752000112</v>
      </c>
      <c r="G69" s="74">
        <v>3370.7498800000003</v>
      </c>
      <c r="H69" s="74">
        <v>10375948.153349997</v>
      </c>
      <c r="I69" s="74">
        <v>2339.80825</v>
      </c>
      <c r="J69" s="74">
        <v>124348.875</v>
      </c>
      <c r="K69" s="74">
        <v>126688.68325</v>
      </c>
      <c r="L69" s="74">
        <v>87988.155399999989</v>
      </c>
      <c r="M69" s="74">
        <v>956458</v>
      </c>
      <c r="N69" s="74">
        <v>1044446.1554</v>
      </c>
      <c r="O69" s="75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6253802.3231899962</v>
      </c>
      <c r="D70" s="232">
        <v>6821950.7949599996</v>
      </c>
      <c r="E70" s="232">
        <v>482960.55312000017</v>
      </c>
      <c r="F70" s="232">
        <v>416732.07596999966</v>
      </c>
      <c r="G70" s="232">
        <v>38223.213960000001</v>
      </c>
      <c r="H70" s="232">
        <v>14013668.961199995</v>
      </c>
      <c r="I70" s="232">
        <v>8885.2564600000005</v>
      </c>
      <c r="J70" s="232">
        <v>192240.16224999999</v>
      </c>
      <c r="K70" s="232">
        <v>201125.41871</v>
      </c>
      <c r="L70" s="232">
        <v>118938.58834</v>
      </c>
      <c r="M70" s="232">
        <v>1316530</v>
      </c>
      <c r="N70" s="232">
        <v>1435468.58834</v>
      </c>
      <c r="O70" s="233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>
        <v>1370144.5211</v>
      </c>
      <c r="D71" s="74">
        <v>1516380.5593699997</v>
      </c>
      <c r="E71" s="74">
        <v>68009.246969999993</v>
      </c>
      <c r="F71" s="74">
        <v>797570.55013999972</v>
      </c>
      <c r="G71" s="74">
        <v>409.78805</v>
      </c>
      <c r="H71" s="74">
        <v>3752514.6656299992</v>
      </c>
      <c r="I71" s="74">
        <v>59.652500000000003</v>
      </c>
      <c r="J71" s="74">
        <v>5694.7608700000001</v>
      </c>
      <c r="K71" s="74">
        <v>5754.4133700000002</v>
      </c>
      <c r="L71" s="74">
        <v>57731.241450000001</v>
      </c>
      <c r="M71" s="74">
        <v>561000</v>
      </c>
      <c r="N71" s="74">
        <v>618731.24144999997</v>
      </c>
      <c r="O71" s="75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2534607.91408</v>
      </c>
      <c r="D72" s="74">
        <v>3546932.6613699999</v>
      </c>
      <c r="E72" s="74">
        <v>178589.91693000001</v>
      </c>
      <c r="F72" s="74">
        <v>229323.83153000008</v>
      </c>
      <c r="G72" s="74">
        <v>1302.0995400000002</v>
      </c>
      <c r="H72" s="74">
        <v>6490756.4234499997</v>
      </c>
      <c r="I72" s="74">
        <v>732.75775999999996</v>
      </c>
      <c r="J72" s="74">
        <v>46339.029699999992</v>
      </c>
      <c r="K72" s="74">
        <v>47071.787459999992</v>
      </c>
      <c r="L72" s="74">
        <v>65332.919479999997</v>
      </c>
      <c r="M72" s="74">
        <v>933953.09199999995</v>
      </c>
      <c r="N72" s="74">
        <v>999286.01147999999</v>
      </c>
      <c r="O72" s="75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194</v>
      </c>
      <c r="C73" s="74">
        <v>5043446.55437</v>
      </c>
      <c r="D73" s="74">
        <v>5325823.5259699989</v>
      </c>
      <c r="E73" s="74">
        <v>271012.35391999997</v>
      </c>
      <c r="F73" s="74">
        <v>1056560.1362699997</v>
      </c>
      <c r="G73" s="74">
        <v>1849.4993899999999</v>
      </c>
      <c r="H73" s="74">
        <v>11698692.069919998</v>
      </c>
      <c r="I73" s="74">
        <v>960.24486999999999</v>
      </c>
      <c r="J73" s="74">
        <v>53895.402930000004</v>
      </c>
      <c r="K73" s="74">
        <v>54855.647800000006</v>
      </c>
      <c r="L73" s="74">
        <v>75251.589000000007</v>
      </c>
      <c r="M73" s="74">
        <v>1133953.0919999999</v>
      </c>
      <c r="N73" s="74">
        <v>1209204.6809999999</v>
      </c>
      <c r="O73" s="75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196</v>
      </c>
      <c r="C74" s="232">
        <v>6570557.3140999991</v>
      </c>
      <c r="D74" s="232">
        <v>7770645.6968299998</v>
      </c>
      <c r="E74" s="232">
        <v>455707.13682999997</v>
      </c>
      <c r="F74" s="232">
        <v>443102.89715999924</v>
      </c>
      <c r="G74" s="232">
        <v>3715.0359699999999</v>
      </c>
      <c r="H74" s="232">
        <f t="shared" ref="H74" si="0">SUM(C74:G74)</f>
        <v>15243728.080889998</v>
      </c>
      <c r="I74" s="232">
        <v>2350.9009000000001</v>
      </c>
      <c r="J74" s="232">
        <v>149753.74503000002</v>
      </c>
      <c r="K74" s="232">
        <f t="shared" ref="K74" si="1">SUM(I74:J74)</f>
        <v>152104.64593000003</v>
      </c>
      <c r="L74" s="232">
        <v>82686.961230000001</v>
      </c>
      <c r="M74" s="232">
        <v>1162335.2333200001</v>
      </c>
      <c r="N74" s="232">
        <f t="shared" ref="N74" si="2">SUM(L74:M74)</f>
        <v>1245022.1945500001</v>
      </c>
      <c r="O74" s="233">
        <f t="shared" ref="O74" si="3">SUM(H74,K74,N74)</f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3.9" customHeight="1" x14ac:dyDescent="0.25">
      <c r="A75" s="7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255" x14ac:dyDescent="0.35">
      <c r="B76" s="293" t="s">
        <v>149</v>
      </c>
      <c r="C76" s="293"/>
    </row>
  </sheetData>
  <mergeCells count="1">
    <mergeCell ref="B76:C76"/>
  </mergeCells>
  <phoneticPr fontId="0" type="noConversion"/>
  <hyperlinks>
    <hyperlink ref="B76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85" zoomScaleNormal="85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ht="15.6" x14ac:dyDescent="0.2">
      <c r="A1" s="158"/>
      <c r="B1" s="206" t="s">
        <v>77</v>
      </c>
      <c r="C1" s="210"/>
      <c r="D1" s="210"/>
      <c r="E1" s="210"/>
      <c r="F1" s="210"/>
      <c r="G1" s="210"/>
      <c r="H1" s="210"/>
      <c r="I1" s="207" t="str">
        <f>Índice!B8</f>
        <v>4º Trimestre 2017</v>
      </c>
    </row>
    <row r="2" spans="1:9" ht="17.399999999999999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186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112</v>
      </c>
      <c r="C6" s="284"/>
      <c r="D6" s="90"/>
      <c r="E6" s="182">
        <f>SUM('[1]consolidado GV-DDFF'!E6:E10)</f>
        <v>15243728.080889998</v>
      </c>
      <c r="F6"/>
      <c r="G6" s="182">
        <f>SUM('[1]consolidado GV-DDFF'!P6:P10)</f>
        <v>14013668.961199995</v>
      </c>
      <c r="H6"/>
      <c r="I6" s="227">
        <f t="shared" ref="I6:I16" si="0">IF(E6=0," ",(+E6/G6-1)*100)</f>
        <v>8.777566553739069</v>
      </c>
    </row>
    <row r="7" spans="1:9" ht="19.5" customHeight="1" x14ac:dyDescent="0.25">
      <c r="A7" s="90"/>
      <c r="B7" s="285" t="s">
        <v>113</v>
      </c>
      <c r="C7" s="286"/>
      <c r="D7" s="90"/>
      <c r="E7" s="183">
        <f>SUM(E8:E11)</f>
        <v>13711106.521400001</v>
      </c>
      <c r="F7"/>
      <c r="G7" s="183">
        <f>SUM(G8:G11)</f>
        <v>13096040.58443</v>
      </c>
      <c r="H7"/>
      <c r="I7" s="226">
        <f t="shared" si="0"/>
        <v>4.6965793439985193</v>
      </c>
    </row>
    <row r="8" spans="1:9" ht="13.2" x14ac:dyDescent="0.25">
      <c r="A8" s="90"/>
      <c r="B8" s="162"/>
      <c r="C8" s="163" t="s">
        <v>114</v>
      </c>
      <c r="D8" s="90"/>
      <c r="E8" s="184">
        <f>'[1]consolidado GV-DDFF'!E21</f>
        <v>2383998.1724399999</v>
      </c>
      <c r="F8"/>
      <c r="G8" s="184">
        <f>'[1]consolidado GV-DDFF'!P21</f>
        <v>2324924.28418</v>
      </c>
      <c r="H8"/>
      <c r="I8" s="201">
        <f t="shared" si="0"/>
        <v>2.5408951449287898</v>
      </c>
    </row>
    <row r="9" spans="1:9" ht="13.2" x14ac:dyDescent="0.25">
      <c r="A9" s="90"/>
      <c r="B9" s="162"/>
      <c r="C9" s="163" t="s">
        <v>129</v>
      </c>
      <c r="D9" s="90"/>
      <c r="E9" s="184">
        <f>'[1]consolidado GV-DDFF'!E22</f>
        <v>4051150.4326199996</v>
      </c>
      <c r="F9"/>
      <c r="G9" s="184">
        <f>'[1]consolidado GV-DDFF'!P22</f>
        <v>3955233.0235799998</v>
      </c>
      <c r="H9"/>
      <c r="I9" s="201">
        <f t="shared" si="0"/>
        <v>2.4250760566613128</v>
      </c>
    </row>
    <row r="10" spans="1:9" ht="13.2" x14ac:dyDescent="0.25">
      <c r="A10" s="90"/>
      <c r="B10" s="162"/>
      <c r="C10" s="163" t="s">
        <v>115</v>
      </c>
      <c r="D10" s="90"/>
      <c r="E10" s="184">
        <f>'[1]consolidado GV-DDFF'!E23</f>
        <v>227407.75625000001</v>
      </c>
      <c r="F10"/>
      <c r="G10" s="184">
        <f>'[1]consolidado GV-DDFF'!P23</f>
        <v>247555.00004000001</v>
      </c>
      <c r="H10"/>
      <c r="I10" s="201">
        <f t="shared" si="0"/>
        <v>-8.1384919661265602</v>
      </c>
    </row>
    <row r="11" spans="1:9" ht="13.2" x14ac:dyDescent="0.25">
      <c r="A11" s="90"/>
      <c r="B11" s="162"/>
      <c r="C11" s="163" t="s">
        <v>116</v>
      </c>
      <c r="D11" s="90"/>
      <c r="E11" s="184">
        <f>'[1]consolidado GV-DDFF'!E24</f>
        <v>7048550.1600900013</v>
      </c>
      <c r="F11"/>
      <c r="G11" s="184">
        <f>'[1]consolidado GV-DDFF'!P24</f>
        <v>6568328.2766299993</v>
      </c>
      <c r="H11"/>
      <c r="I11" s="201">
        <f t="shared" si="0"/>
        <v>7.3111736081861611</v>
      </c>
    </row>
    <row r="12" spans="1:9" ht="19.5" customHeight="1" x14ac:dyDescent="0.25">
      <c r="A12" s="90"/>
      <c r="B12" s="285" t="s">
        <v>117</v>
      </c>
      <c r="C12" s="286"/>
      <c r="D12" s="90"/>
      <c r="E12" s="183">
        <f>+E6-E7</f>
        <v>1532621.5594899971</v>
      </c>
      <c r="F12"/>
      <c r="G12" s="183">
        <f>+G6-G7</f>
        <v>917628.37676999532</v>
      </c>
      <c r="H12"/>
      <c r="I12" s="226">
        <f t="shared" si="0"/>
        <v>67.019852294100389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f>SUM('[1]consolidado GV-DDFF'!E11:E12)</f>
        <v>152104.64593000003</v>
      </c>
      <c r="F13"/>
      <c r="G13" s="185">
        <f>SUM('[1]consolidado GV-DDFF'!P11:P12)</f>
        <v>201125.41871</v>
      </c>
      <c r="H13"/>
      <c r="I13" s="226">
        <f t="shared" si="0"/>
        <v>-24.373235911410262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f>SUM(E15:E16)</f>
        <v>1274698.1792899999</v>
      </c>
      <c r="F14"/>
      <c r="G14" s="185">
        <f>+G15+G16</f>
        <v>1140465.2404100001</v>
      </c>
      <c r="H14"/>
      <c r="I14" s="226">
        <f t="shared" si="0"/>
        <v>11.7700157903754</v>
      </c>
    </row>
    <row r="15" spans="1:9" ht="13.2" x14ac:dyDescent="0.25">
      <c r="A15" s="90"/>
      <c r="B15" s="161"/>
      <c r="C15" s="163" t="s">
        <v>120</v>
      </c>
      <c r="D15" s="90"/>
      <c r="E15" s="184">
        <f>'[1]consolidado GV-DDFF'!E25</f>
        <v>394642.26957999996</v>
      </c>
      <c r="F15"/>
      <c r="G15" s="184">
        <f>'[1]consolidado GV-DDFF'!P25</f>
        <v>395745.85623999999</v>
      </c>
      <c r="H15"/>
      <c r="I15" s="201">
        <f t="shared" si="0"/>
        <v>-0.27886246756574362</v>
      </c>
    </row>
    <row r="16" spans="1:9" ht="13.2" x14ac:dyDescent="0.25">
      <c r="A16" s="90"/>
      <c r="B16" s="161"/>
      <c r="C16" s="163" t="s">
        <v>130</v>
      </c>
      <c r="D16" s="90"/>
      <c r="E16" s="184">
        <f>'[1]consolidado GV-DDFF'!E26</f>
        <v>880055.90970999992</v>
      </c>
      <c r="F16"/>
      <c r="G16" s="184">
        <f>'[1]consolidado GV-DDFF'!P26</f>
        <v>744719.38416999998</v>
      </c>
      <c r="H16"/>
      <c r="I16" s="201">
        <f t="shared" si="0"/>
        <v>18.172821658299434</v>
      </c>
    </row>
    <row r="17" spans="1:11" ht="19.5" customHeight="1" x14ac:dyDescent="0.25">
      <c r="A17" s="90"/>
      <c r="B17" s="287" t="s">
        <v>160</v>
      </c>
      <c r="C17" s="288"/>
      <c r="D17" s="90"/>
      <c r="E17" s="183">
        <f>+E12+E13-E14</f>
        <v>410028.02612999734</v>
      </c>
      <c r="F17"/>
      <c r="G17" s="183">
        <f>+G12+G13-G14</f>
        <v>-21711.444930004887</v>
      </c>
      <c r="H17"/>
      <c r="I17" s="201" t="s">
        <v>173</v>
      </c>
      <c r="J17" s="190"/>
      <c r="K17" s="189"/>
    </row>
    <row r="18" spans="1:11" ht="19.5" customHeight="1" x14ac:dyDescent="0.25">
      <c r="A18" s="90"/>
      <c r="B18" s="285" t="s">
        <v>121</v>
      </c>
      <c r="C18" s="286"/>
      <c r="D18" s="90"/>
      <c r="E18" s="183">
        <f>+E19-E20</f>
        <v>-153015.36213999998</v>
      </c>
      <c r="F18"/>
      <c r="G18" s="183">
        <f>+G19-G20</f>
        <v>-127268.00334999997</v>
      </c>
      <c r="H18"/>
      <c r="I18" s="201" t="s">
        <v>173</v>
      </c>
    </row>
    <row r="19" spans="1:11" ht="13.2" x14ac:dyDescent="0.25">
      <c r="A19" s="90"/>
      <c r="B19" s="161"/>
      <c r="C19" s="163" t="s">
        <v>122</v>
      </c>
      <c r="D19" s="90"/>
      <c r="E19" s="184">
        <f>'[1]consolidado GV-DDFF'!E13</f>
        <v>82686.961230000001</v>
      </c>
      <c r="F19"/>
      <c r="G19" s="184">
        <f>'[1]consolidado GV-DDFF'!P13</f>
        <v>118938.58834</v>
      </c>
      <c r="H19"/>
      <c r="I19" s="201">
        <f t="shared" ref="I19:I27" si="1">IF(E19=0," ",(+E19/G19-1)*100)</f>
        <v>-30.47928146445663</v>
      </c>
    </row>
    <row r="20" spans="1:11" ht="13.2" x14ac:dyDescent="0.25">
      <c r="A20" s="90"/>
      <c r="B20" s="161"/>
      <c r="C20" s="163" t="s">
        <v>123</v>
      </c>
      <c r="D20" s="90"/>
      <c r="E20" s="184">
        <f>'[1]consolidado GV-DDFF'!E27</f>
        <v>235702.32337</v>
      </c>
      <c r="F20"/>
      <c r="G20" s="184">
        <f>'[1]consolidado GV-DDFF'!P27</f>
        <v>246206.59168999997</v>
      </c>
      <c r="H20"/>
      <c r="I20" s="201">
        <f t="shared" si="1"/>
        <v>-4.2664447965820358</v>
      </c>
    </row>
    <row r="21" spans="1:11" ht="19.5" customHeight="1" x14ac:dyDescent="0.25">
      <c r="A21" s="90"/>
      <c r="B21" s="285" t="s">
        <v>124</v>
      </c>
      <c r="C21" s="286"/>
      <c r="D21" s="90"/>
      <c r="E21" s="183">
        <f>+E22-E23</f>
        <v>254363.21166000003</v>
      </c>
      <c r="F21"/>
      <c r="G21" s="183">
        <f>+G22-G23</f>
        <v>488013.17067999998</v>
      </c>
      <c r="H21"/>
      <c r="I21" s="226">
        <f t="shared" si="1"/>
        <v>-47.87779778452105</v>
      </c>
    </row>
    <row r="22" spans="1:11" ht="13.2" x14ac:dyDescent="0.25">
      <c r="A22" s="90"/>
      <c r="B22" s="161"/>
      <c r="C22" s="163" t="s">
        <v>125</v>
      </c>
      <c r="D22" s="90"/>
      <c r="E22" s="184">
        <f>'[1]consolidado GV-DDFF'!E14</f>
        <v>1162335.2333200001</v>
      </c>
      <c r="F22"/>
      <c r="G22" s="184">
        <f>'[1]consolidado GV-DDFF'!P14</f>
        <v>1316530</v>
      </c>
      <c r="H22"/>
      <c r="I22" s="201">
        <f t="shared" si="1"/>
        <v>-11.712210635534316</v>
      </c>
    </row>
    <row r="23" spans="1:11" ht="13.2" x14ac:dyDescent="0.25">
      <c r="A23" s="90"/>
      <c r="B23" s="161"/>
      <c r="C23" s="163" t="s">
        <v>131</v>
      </c>
      <c r="D23" s="90"/>
      <c r="E23" s="186">
        <f>'[1]consolidado GV-DDFF'!E28</f>
        <v>907972.02166000009</v>
      </c>
      <c r="F23"/>
      <c r="G23" s="186">
        <f>'[1]consolidado GV-DDFF'!P28</f>
        <v>828516.82932000002</v>
      </c>
      <c r="H23"/>
      <c r="I23" s="201">
        <f t="shared" si="1"/>
        <v>9.5900517078467029</v>
      </c>
    </row>
    <row r="24" spans="1:11" ht="19.5" customHeight="1" x14ac:dyDescent="0.25">
      <c r="A24" s="90"/>
      <c r="B24" s="285" t="s">
        <v>156</v>
      </c>
      <c r="C24" s="286"/>
      <c r="D24" s="90"/>
      <c r="E24" s="183">
        <f>+E17+E21+E18</f>
        <v>511375.87564999738</v>
      </c>
      <c r="F24"/>
      <c r="G24" s="183">
        <f>+G17+G21+G18</f>
        <v>339033.72239999514</v>
      </c>
      <c r="H24"/>
      <c r="I24" s="226">
        <f t="shared" si="1"/>
        <v>50.833336586698422</v>
      </c>
    </row>
    <row r="25" spans="1:11" ht="13.2" x14ac:dyDescent="0.25">
      <c r="A25" s="90"/>
      <c r="B25" s="161"/>
      <c r="C25" s="163" t="s">
        <v>127</v>
      </c>
      <c r="D25" s="90"/>
      <c r="E25" s="184">
        <f>'[1]Magnitudes presupuestarias GV'!E25+'[1]Magnitudes presupuestarias DDFF'!E25</f>
        <v>1240932.5923400018</v>
      </c>
      <c r="F25"/>
      <c r="G25" s="184">
        <f>'[1]Magnitudes presupuestarias GV'!G25+'[1]Magnitudes presupuestarias DDFF'!G25</f>
        <v>1041907.0799800009</v>
      </c>
      <c r="H25"/>
      <c r="I25" s="201">
        <f t="shared" si="1"/>
        <v>19.102040497106643</v>
      </c>
    </row>
    <row r="26" spans="1:11" ht="13.2" x14ac:dyDescent="0.25">
      <c r="A26" s="90"/>
      <c r="B26" s="161"/>
      <c r="C26" s="163" t="s">
        <v>128</v>
      </c>
      <c r="D26" s="90"/>
      <c r="E26" s="184">
        <f>'[1]Magnitudes presupuestarias GV'!E26+'[1]Magnitudes presupuestarias DDFF'!E26</f>
        <v>674811.94914999977</v>
      </c>
      <c r="F26"/>
      <c r="G26" s="184">
        <f>'[1]Magnitudes presupuestarias GV'!G26+'[1]Magnitudes presupuestarias DDFF'!G26</f>
        <v>1187270.7862099968</v>
      </c>
      <c r="H26"/>
      <c r="I26" s="201">
        <f t="shared" si="1"/>
        <v>-43.162759752210114</v>
      </c>
    </row>
    <row r="27" spans="1:11" ht="30" customHeight="1" x14ac:dyDescent="0.25">
      <c r="A27" s="90"/>
      <c r="B27" s="291" t="s">
        <v>139</v>
      </c>
      <c r="C27" s="292"/>
      <c r="D27" s="90"/>
      <c r="E27" s="187">
        <f>+E24+E25-E26</f>
        <v>1077496.5188399996</v>
      </c>
      <c r="F27"/>
      <c r="G27" s="187">
        <f>+G24+G25-G26</f>
        <v>193670.01616999926</v>
      </c>
      <c r="H27"/>
      <c r="I27" s="251">
        <f t="shared" si="1"/>
        <v>456.35691066096518</v>
      </c>
    </row>
    <row r="28" spans="1:11" ht="15.75" customHeight="1" x14ac:dyDescent="0.2">
      <c r="B28" s="289"/>
      <c r="C28" s="290"/>
      <c r="D28" s="290"/>
      <c r="E28" s="290"/>
      <c r="F28" s="290"/>
      <c r="G28" s="290"/>
      <c r="H28" s="290"/>
      <c r="I28" s="290"/>
      <c r="J28" s="228"/>
    </row>
    <row r="29" spans="1:11" ht="18.75" customHeight="1" x14ac:dyDescent="0.2">
      <c r="C29" s="296" t="s">
        <v>149</v>
      </c>
      <c r="D29" s="296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4" customFormat="1" ht="15" x14ac:dyDescent="0.25">
      <c r="B1" s="25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4º Trimestre 2017</v>
      </c>
    </row>
    <row r="2" spans="2:26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6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6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6" ht="25.5" customHeight="1" x14ac:dyDescent="0.25">
      <c r="B5" s="265" t="s">
        <v>34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</row>
    <row r="6" spans="2:26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2017</v>
      </c>
      <c r="O6" s="276"/>
      <c r="P6" s="277">
        <v>2016</v>
      </c>
      <c r="Q6" s="278"/>
      <c r="R6"/>
      <c r="S6" s="268"/>
      <c r="T6" s="269"/>
      <c r="U6" s="270"/>
    </row>
    <row r="7" spans="2:26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1</v>
      </c>
      <c r="K7" s="128" t="s">
        <v>2</v>
      </c>
      <c r="L7" s="102" t="s">
        <v>3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2061297.8981500003</v>
      </c>
      <c r="G9" s="34">
        <v>2020970.7442599998</v>
      </c>
      <c r="H9" s="37">
        <v>2020944.7326399996</v>
      </c>
      <c r="I9" s="213"/>
      <c r="J9" s="31">
        <v>1997529.93</v>
      </c>
      <c r="K9" s="34">
        <v>1972076.16</v>
      </c>
      <c r="L9" s="37">
        <v>1968672.86</v>
      </c>
      <c r="M9"/>
      <c r="N9" s="40">
        <v>98.043603793212341</v>
      </c>
      <c r="O9" s="41">
        <v>98.04234188827256</v>
      </c>
      <c r="P9" s="41">
        <v>98.725737741511594</v>
      </c>
      <c r="Q9" s="42">
        <v>98.555362321905235</v>
      </c>
      <c r="R9"/>
      <c r="S9" s="40">
        <v>3.1923410604415947</v>
      </c>
      <c r="T9" s="41">
        <v>2.4793456384564649</v>
      </c>
      <c r="U9" s="42">
        <v>2.6551832811876785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3507149.1818200001</v>
      </c>
      <c r="G10" s="34">
        <v>3448880.7535499996</v>
      </c>
      <c r="H10" s="37">
        <v>3122887.8391</v>
      </c>
      <c r="I10" s="213"/>
      <c r="J10" s="31">
        <v>3445327.29</v>
      </c>
      <c r="K10" s="34">
        <v>3388325.13</v>
      </c>
      <c r="L10" s="37">
        <v>3107125.53</v>
      </c>
      <c r="M10"/>
      <c r="N10" s="40">
        <v>98.338581416152863</v>
      </c>
      <c r="O10" s="41">
        <v>89.043484528348699</v>
      </c>
      <c r="P10" s="41">
        <v>98.345522639737368</v>
      </c>
      <c r="Q10" s="42">
        <v>90.183755227504079</v>
      </c>
      <c r="R10"/>
      <c r="S10" s="40">
        <v>1.7943692025845337</v>
      </c>
      <c r="T10" s="41">
        <v>1.7871845595289537</v>
      </c>
      <c r="U10" s="42">
        <v>0.507295535626473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186936.54053999999</v>
      </c>
      <c r="G11" s="34">
        <v>185398.24828</v>
      </c>
      <c r="H11" s="37">
        <v>185371.83594000002</v>
      </c>
      <c r="I11" s="213"/>
      <c r="J11" s="31">
        <v>201770.068</v>
      </c>
      <c r="K11" s="34">
        <v>201624.44200000001</v>
      </c>
      <c r="L11" s="37">
        <v>201605.12599999999</v>
      </c>
      <c r="M11"/>
      <c r="N11" s="40">
        <v>99.177104564171159</v>
      </c>
      <c r="O11" s="41">
        <v>99.162975523415582</v>
      </c>
      <c r="P11" s="41">
        <v>99.927825766505677</v>
      </c>
      <c r="Q11" s="42">
        <v>99.918252493229062</v>
      </c>
      <c r="R11"/>
      <c r="S11" s="122">
        <v>-7.3516986969544007</v>
      </c>
      <c r="T11" s="123">
        <v>-8.0477314947758227</v>
      </c>
      <c r="U11" s="124">
        <v>-8.0520224768491069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3600821.0038900003</v>
      </c>
      <c r="G12" s="34">
        <v>3509834.6214099997</v>
      </c>
      <c r="H12" s="37">
        <v>3293817.6753099998</v>
      </c>
      <c r="I12" s="213"/>
      <c r="J12" s="31">
        <v>3358894.25</v>
      </c>
      <c r="K12" s="34">
        <v>3308510.96</v>
      </c>
      <c r="L12" s="37">
        <v>3167657.27</v>
      </c>
      <c r="M12"/>
      <c r="N12" s="40">
        <v>97.473176745478114</v>
      </c>
      <c r="O12" s="41">
        <v>91.474074155634455</v>
      </c>
      <c r="P12" s="41">
        <v>98.500003684248171</v>
      </c>
      <c r="Q12" s="42">
        <v>94.306549543797033</v>
      </c>
      <c r="R12"/>
      <c r="S12" s="40">
        <v>7.2025713191179008</v>
      </c>
      <c r="T12" s="41">
        <v>6.0850232580157426</v>
      </c>
      <c r="U12" s="42">
        <v>3.9827669017361789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497546.07818000001</v>
      </c>
      <c r="G13" s="34">
        <v>202005.91898999998</v>
      </c>
      <c r="H13" s="37">
        <v>147532.71998000002</v>
      </c>
      <c r="I13" s="213"/>
      <c r="J13" s="31">
        <v>484960.527</v>
      </c>
      <c r="K13" s="34">
        <v>228923.68599999999</v>
      </c>
      <c r="L13" s="37">
        <v>183537.17300000001</v>
      </c>
      <c r="M13"/>
      <c r="N13" s="40">
        <v>40.600444430981767</v>
      </c>
      <c r="O13" s="41">
        <v>29.652071727641331</v>
      </c>
      <c r="P13" s="41">
        <v>47.204601870617807</v>
      </c>
      <c r="Q13" s="42">
        <v>37.845796262094545</v>
      </c>
      <c r="R13"/>
      <c r="S13" s="40">
        <v>2.5951702209363603</v>
      </c>
      <c r="T13" s="41">
        <v>-11.758401885071867</v>
      </c>
      <c r="U13" s="42">
        <v>-19.616981362135277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732257.74856000009</v>
      </c>
      <c r="G14" s="34">
        <v>697675.08358999994</v>
      </c>
      <c r="H14" s="37">
        <v>479650.66424999991</v>
      </c>
      <c r="I14" s="213"/>
      <c r="J14" s="31">
        <v>640369.62600000005</v>
      </c>
      <c r="K14" s="34">
        <v>581564.61600000004</v>
      </c>
      <c r="L14" s="37">
        <v>401592.24400000001</v>
      </c>
      <c r="M14"/>
      <c r="N14" s="40">
        <v>95.277255168960977</v>
      </c>
      <c r="O14" s="41">
        <v>65.50298241203221</v>
      </c>
      <c r="P14" s="41">
        <v>90.81702073108633</v>
      </c>
      <c r="Q14" s="42">
        <v>62.712569068664727</v>
      </c>
      <c r="R14"/>
      <c r="S14" s="40">
        <v>14.349231885648495</v>
      </c>
      <c r="T14" s="41">
        <v>19.965187770295834</v>
      </c>
      <c r="U14" s="42">
        <v>19.437233018374698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138657.84384000002</v>
      </c>
      <c r="G15" s="34">
        <v>104945.44999000001</v>
      </c>
      <c r="H15" s="37">
        <v>104530.63931</v>
      </c>
      <c r="I15" s="213"/>
      <c r="J15" s="31">
        <v>115687.493</v>
      </c>
      <c r="K15" s="34">
        <v>111283.289</v>
      </c>
      <c r="L15" s="37">
        <v>105965.838</v>
      </c>
      <c r="M15"/>
      <c r="N15" s="40">
        <v>75.686630545833822</v>
      </c>
      <c r="O15" s="41">
        <v>75.387469194039923</v>
      </c>
      <c r="P15" s="41">
        <v>96.1930163012522</v>
      </c>
      <c r="Q15" s="42">
        <v>91.596624018812477</v>
      </c>
      <c r="R15"/>
      <c r="S15" s="40">
        <v>19.855517864839566</v>
      </c>
      <c r="T15" s="41">
        <v>-5.695229775245048</v>
      </c>
      <c r="U15" s="42">
        <v>-1.3543975276258391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788384.30799999996</v>
      </c>
      <c r="G16" s="34">
        <v>654023.30734000006</v>
      </c>
      <c r="H16" s="37">
        <v>654023.30734000006</v>
      </c>
      <c r="I16" s="213"/>
      <c r="J16" s="31">
        <v>892330.61399999994</v>
      </c>
      <c r="K16" s="34">
        <v>572330.61499999999</v>
      </c>
      <c r="L16" s="37">
        <v>572330.61499999999</v>
      </c>
      <c r="M16"/>
      <c r="N16" s="40">
        <v>82.957423264695436</v>
      </c>
      <c r="O16" s="41">
        <v>82.957423264695436</v>
      </c>
      <c r="P16" s="41">
        <v>64.138852351422287</v>
      </c>
      <c r="Q16" s="42">
        <v>64.138852351422287</v>
      </c>
      <c r="R16"/>
      <c r="S16" s="40">
        <v>-11.648855745747166</v>
      </c>
      <c r="T16" s="41">
        <v>14.273689052961114</v>
      </c>
      <c r="U16" s="42">
        <v>14.273689052961114</v>
      </c>
      <c r="X16" s="9"/>
    </row>
    <row r="17" spans="2:23" ht="5.0999999999999996" customHeight="1" x14ac:dyDescent="0.25">
      <c r="B17" s="26"/>
      <c r="C17" s="14"/>
      <c r="D17" s="24"/>
      <c r="E17"/>
      <c r="F17" s="258"/>
      <c r="G17" s="259"/>
      <c r="H17" s="38"/>
      <c r="I17" s="249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11513050.602980001</v>
      </c>
      <c r="G18" s="36">
        <v>10823734.127409998</v>
      </c>
      <c r="H18" s="39">
        <v>10008759.413869997</v>
      </c>
      <c r="I18" s="249"/>
      <c r="J18" s="33">
        <v>11136869.798</v>
      </c>
      <c r="K18" s="36">
        <v>10364638.898000002</v>
      </c>
      <c r="L18" s="39">
        <v>9708486.6560000014</v>
      </c>
      <c r="M18"/>
      <c r="N18" s="46">
        <v>94.012738245139118</v>
      </c>
      <c r="O18" s="47">
        <v>86.934034766418577</v>
      </c>
      <c r="P18" s="47">
        <v>93.065996873388258</v>
      </c>
      <c r="Q18" s="48">
        <v>87.17428534311756</v>
      </c>
      <c r="R18"/>
      <c r="S18" s="46">
        <v>3.3777965604622207</v>
      </c>
      <c r="T18" s="47">
        <v>4.4294377636116655</v>
      </c>
      <c r="U18" s="48">
        <v>3.0928894328182688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9356204.624400001</v>
      </c>
      <c r="G20" s="34">
        <v>9165084.3674999997</v>
      </c>
      <c r="H20" s="37">
        <v>8623022.0829899982</v>
      </c>
      <c r="I20"/>
      <c r="J20" s="31">
        <v>9003521.5379999988</v>
      </c>
      <c r="K20" s="34">
        <v>8870536.6919999998</v>
      </c>
      <c r="L20" s="37">
        <v>8445060.7860000003</v>
      </c>
      <c r="M20"/>
      <c r="N20" s="40">
        <v>97.957288616779721</v>
      </c>
      <c r="O20" s="41">
        <v>92.163675647944459</v>
      </c>
      <c r="P20" s="41">
        <v>98.52296853582537</v>
      </c>
      <c r="Q20" s="42">
        <v>93.797307535246347</v>
      </c>
      <c r="R20"/>
      <c r="S20" s="40">
        <v>3.9171682425757304</v>
      </c>
      <c r="T20" s="41">
        <v>3.3205169622446906</v>
      </c>
      <c r="U20" s="42">
        <v>2.107282605769023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1229803.8267400002</v>
      </c>
      <c r="G21" s="34">
        <v>899681.00257999985</v>
      </c>
      <c r="H21" s="37">
        <v>627183.38422999997</v>
      </c>
      <c r="I21"/>
      <c r="J21" s="31">
        <v>1125330.1529999999</v>
      </c>
      <c r="K21" s="34">
        <v>810488.30200000003</v>
      </c>
      <c r="L21" s="37">
        <v>585129.41700000002</v>
      </c>
      <c r="M21"/>
      <c r="N21" s="40">
        <v>73.156464715588058</v>
      </c>
      <c r="O21" s="41">
        <v>50.998652841449996</v>
      </c>
      <c r="P21" s="41">
        <v>72.022268295160501</v>
      </c>
      <c r="Q21" s="42">
        <v>51.996244430144586</v>
      </c>
      <c r="R21"/>
      <c r="S21" s="40">
        <v>9.2838242591727784</v>
      </c>
      <c r="T21" s="41">
        <v>11.004810354437389</v>
      </c>
      <c r="U21" s="42">
        <v>7.1871223712548282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927042.15183999995</v>
      </c>
      <c r="G22" s="34">
        <v>758968.75733000005</v>
      </c>
      <c r="H22" s="37">
        <v>758553.94665000006</v>
      </c>
      <c r="I22"/>
      <c r="J22" s="31">
        <v>1008018.107</v>
      </c>
      <c r="K22" s="34">
        <v>683613.90399999998</v>
      </c>
      <c r="L22" s="37">
        <v>678296.45299999998</v>
      </c>
      <c r="M22"/>
      <c r="N22" s="40">
        <v>81.869929627643515</v>
      </c>
      <c r="O22" s="41">
        <v>81.825184016111535</v>
      </c>
      <c r="P22" s="41">
        <v>67.817621454690794</v>
      </c>
      <c r="Q22" s="42">
        <v>67.290106029811625</v>
      </c>
      <c r="R22"/>
      <c r="S22" s="40">
        <v>-8.0331845824670349</v>
      </c>
      <c r="T22" s="41">
        <v>11.023013559127381</v>
      </c>
      <c r="U22" s="42">
        <v>11.832214851638057</v>
      </c>
      <c r="W22" s="129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11513050.602980001</v>
      </c>
      <c r="G24" s="52">
        <v>10823734.12741</v>
      </c>
      <c r="H24" s="53">
        <v>10008759.413869997</v>
      </c>
      <c r="I24"/>
      <c r="J24" s="51">
        <v>11136869.798</v>
      </c>
      <c r="K24" s="52">
        <v>10364638.897999998</v>
      </c>
      <c r="L24" s="53">
        <v>9708486.6559999995</v>
      </c>
      <c r="M24"/>
      <c r="N24" s="54">
        <v>94.012738245139133</v>
      </c>
      <c r="O24" s="55">
        <v>86.934034766418577</v>
      </c>
      <c r="P24" s="55">
        <v>93.065996873388229</v>
      </c>
      <c r="Q24" s="56">
        <v>87.174285343117546</v>
      </c>
      <c r="R24"/>
      <c r="S24" s="54">
        <v>3.3777965604622207</v>
      </c>
      <c r="T24" s="55">
        <v>4.4294377636117321</v>
      </c>
      <c r="U24" s="56">
        <v>3.092889432818291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2" t="s">
        <v>149</v>
      </c>
    </row>
    <row r="28" spans="2:23" x14ac:dyDescent="0.25">
      <c r="H28" s="118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>
      <selection activeCell="F9" sqref="F9:U25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4" customFormat="1" ht="15.6" x14ac:dyDescent="0.25">
      <c r="B1" s="264" t="s">
        <v>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 t="str">
        <f>Índice!B8</f>
        <v>4º Trimestre 2017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B3" s="5"/>
      <c r="C3" s="5"/>
      <c r="D3" s="255"/>
      <c r="E3" s="255"/>
      <c r="F3" s="255"/>
      <c r="G3" s="255"/>
      <c r="H3" s="255"/>
      <c r="I3"/>
      <c r="J3" s="255"/>
      <c r="K3" s="255"/>
      <c r="L3" s="255"/>
      <c r="M3" s="255"/>
      <c r="N3" s="255"/>
      <c r="O3" s="255"/>
      <c r="P3" s="255"/>
      <c r="Q3" s="255"/>
      <c r="R3" s="255"/>
      <c r="S3" s="6"/>
      <c r="T3" s="255"/>
      <c r="U3" s="255"/>
    </row>
    <row r="4" spans="2:24" s="4" customFormat="1" ht="21" customHeight="1" x14ac:dyDescent="0.25">
      <c r="B4" s="255"/>
      <c r="C4" s="257"/>
      <c r="D4" s="255"/>
      <c r="E4" s="255"/>
      <c r="F4" s="255"/>
      <c r="G4" s="255"/>
      <c r="H4" s="255"/>
      <c r="I4"/>
      <c r="J4" s="257"/>
      <c r="K4" s="257"/>
      <c r="L4" s="257"/>
      <c r="M4" s="257"/>
      <c r="N4"/>
      <c r="O4"/>
      <c r="P4"/>
      <c r="Q4"/>
      <c r="R4" s="255"/>
      <c r="S4" s="2"/>
      <c r="T4" s="255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2017</v>
      </c>
      <c r="O6" s="276"/>
      <c r="P6" s="280">
        <v>2016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60"/>
      <c r="G9" s="261">
        <v>0</v>
      </c>
      <c r="H9" s="262"/>
      <c r="I9" s="249"/>
      <c r="J9" s="260"/>
      <c r="K9" s="261">
        <v>0</v>
      </c>
      <c r="L9" s="262"/>
      <c r="M9"/>
      <c r="N9" s="40" t="s">
        <v>0</v>
      </c>
      <c r="O9" s="41" t="s">
        <v>0</v>
      </c>
      <c r="P9" s="41" t="s">
        <v>0</v>
      </c>
      <c r="Q9" s="42" t="s">
        <v>0</v>
      </c>
      <c r="R9"/>
      <c r="S9" s="40" t="s">
        <v>0</v>
      </c>
      <c r="T9" s="41" t="s">
        <v>0</v>
      </c>
      <c r="U9" s="42" t="s">
        <v>0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4200</v>
      </c>
      <c r="G10" s="34">
        <v>3991.7905900000005</v>
      </c>
      <c r="H10" s="37">
        <v>2924.0457900000001</v>
      </c>
      <c r="I10" s="249"/>
      <c r="J10" s="31">
        <v>4350</v>
      </c>
      <c r="K10" s="34">
        <v>3917.7570000000001</v>
      </c>
      <c r="L10" s="37">
        <v>2941.72</v>
      </c>
      <c r="M10"/>
      <c r="N10" s="40">
        <v>95.042633095238102</v>
      </c>
      <c r="O10" s="41">
        <v>69.620137857142865</v>
      </c>
      <c r="P10" s="41">
        <v>90.063379310344828</v>
      </c>
      <c r="Q10" s="42">
        <v>67.625747126436778</v>
      </c>
      <c r="R10"/>
      <c r="S10" s="40">
        <v>-3.4482758620689613</v>
      </c>
      <c r="T10" s="41">
        <v>1.8896932607101569</v>
      </c>
      <c r="U10" s="42">
        <v>-0.60081210992207756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145368.28842000003</v>
      </c>
      <c r="G11" s="34">
        <v>178021.76699999999</v>
      </c>
      <c r="H11" s="37">
        <v>149924.72138000003</v>
      </c>
      <c r="I11" s="249"/>
      <c r="J11" s="31">
        <v>153484.40700000001</v>
      </c>
      <c r="K11" s="34">
        <v>181563.86199999999</v>
      </c>
      <c r="L11" s="37">
        <v>145568.041</v>
      </c>
      <c r="M11"/>
      <c r="N11" s="40">
        <v>122.46258722236385</v>
      </c>
      <c r="O11" s="41">
        <v>103.13440641664261</v>
      </c>
      <c r="P11" s="41">
        <v>118.29466298814314</v>
      </c>
      <c r="Q11" s="42">
        <v>94.842234364563154</v>
      </c>
      <c r="R11"/>
      <c r="S11" s="40">
        <v>-5.2879108299255346</v>
      </c>
      <c r="T11" s="41">
        <v>-1.9508810624440209</v>
      </c>
      <c r="U11" s="42">
        <v>2.9928824693052247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9545792.1290399991</v>
      </c>
      <c r="G12" s="34">
        <v>9944281.6582699995</v>
      </c>
      <c r="H12" s="37">
        <v>9743041.6865499988</v>
      </c>
      <c r="I12" s="249"/>
      <c r="J12" s="31">
        <v>9224996.5199999996</v>
      </c>
      <c r="K12" s="34">
        <v>8837819.9399999995</v>
      </c>
      <c r="L12" s="37">
        <v>8726563.5700000003</v>
      </c>
      <c r="M12"/>
      <c r="N12" s="40">
        <v>104.17450457587196</v>
      </c>
      <c r="O12" s="41">
        <v>102.06635085746242</v>
      </c>
      <c r="P12" s="41">
        <v>95.802962319166269</v>
      </c>
      <c r="Q12" s="42">
        <v>94.596930753096913</v>
      </c>
      <c r="R12"/>
      <c r="S12" s="40">
        <v>3.4774604884078464</v>
      </c>
      <c r="T12" s="41">
        <v>12.519622777809158</v>
      </c>
      <c r="U12" s="42">
        <v>11.648091581483765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1560.37682</v>
      </c>
      <c r="G13" s="34">
        <v>2152.1970799999999</v>
      </c>
      <c r="H13" s="37">
        <v>2110.5425499999997</v>
      </c>
      <c r="I13" s="249"/>
      <c r="J13" s="31">
        <v>2484.194</v>
      </c>
      <c r="K13" s="34">
        <v>36197.716</v>
      </c>
      <c r="L13" s="37">
        <v>36124.542000000001</v>
      </c>
      <c r="M13"/>
      <c r="N13" s="40">
        <v>137.92803458846564</v>
      </c>
      <c r="O13" s="41">
        <v>135.25851723431779</v>
      </c>
      <c r="P13" s="41">
        <v>1457.1211427126866</v>
      </c>
      <c r="Q13" s="42">
        <v>1454.1755595577479</v>
      </c>
      <c r="R13"/>
      <c r="S13" s="40">
        <v>-37.187803368013931</v>
      </c>
      <c r="T13" s="41">
        <v>-94.054329063192839</v>
      </c>
      <c r="U13" s="42">
        <v>-94.157593610460168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0</v>
      </c>
      <c r="G14" s="34">
        <v>177.01770999999999</v>
      </c>
      <c r="H14" s="37">
        <v>177.01770999999999</v>
      </c>
      <c r="I14" s="249"/>
      <c r="J14" s="31">
        <v>1500</v>
      </c>
      <c r="K14" s="34">
        <v>945.65099999999995</v>
      </c>
      <c r="L14" s="37">
        <v>945.65099999999995</v>
      </c>
      <c r="M14"/>
      <c r="N14" s="40" t="s">
        <v>0</v>
      </c>
      <c r="O14" s="41" t="s">
        <v>0</v>
      </c>
      <c r="P14" s="41">
        <v>63.043399999999991</v>
      </c>
      <c r="Q14" s="42">
        <v>63.043399999999991</v>
      </c>
      <c r="R14"/>
      <c r="S14" s="40">
        <v>-100</v>
      </c>
      <c r="T14" s="41">
        <v>-81.280862601530572</v>
      </c>
      <c r="U14" s="42">
        <v>-81.280862601530572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398637.90369999997</v>
      </c>
      <c r="G15" s="34">
        <v>137005.15420000002</v>
      </c>
      <c r="H15" s="37">
        <v>108976.08403999999</v>
      </c>
      <c r="I15" s="249"/>
      <c r="J15" s="31">
        <v>386236.61599999998</v>
      </c>
      <c r="K15" s="34">
        <v>173210.247</v>
      </c>
      <c r="L15" s="37">
        <v>106475.61500000001</v>
      </c>
      <c r="M15"/>
      <c r="N15" s="40">
        <v>34.368320957031969</v>
      </c>
      <c r="O15" s="41">
        <v>27.337110452500102</v>
      </c>
      <c r="P15" s="41">
        <v>44.845630845108694</v>
      </c>
      <c r="Q15" s="42">
        <v>27.567457509000132</v>
      </c>
      <c r="R15"/>
      <c r="S15" s="40">
        <v>3.2108006300469505</v>
      </c>
      <c r="T15" s="41">
        <v>-20.90239661167389</v>
      </c>
      <c r="U15" s="42">
        <v>2.34839595901839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46076.298999999999</v>
      </c>
      <c r="G16" s="34">
        <v>23787.02363</v>
      </c>
      <c r="H16" s="37">
        <v>15642.085080000003</v>
      </c>
      <c r="I16" s="249"/>
      <c r="J16" s="31">
        <v>133019.06700000001</v>
      </c>
      <c r="K16" s="34">
        <v>66574.107000000004</v>
      </c>
      <c r="L16" s="37">
        <v>63651.336000000003</v>
      </c>
      <c r="M16"/>
      <c r="N16" s="40">
        <v>51.625291410666478</v>
      </c>
      <c r="O16" s="41">
        <v>33.948223749481279</v>
      </c>
      <c r="P16" s="41">
        <v>50.048544544369719</v>
      </c>
      <c r="Q16" s="42">
        <v>47.85128736469035</v>
      </c>
      <c r="R16"/>
      <c r="S16" s="40">
        <v>-65.361132024779579</v>
      </c>
      <c r="T16" s="41">
        <v>-64.269857003113842</v>
      </c>
      <c r="U16" s="42">
        <v>-75.425362509280248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1371415.6059999999</v>
      </c>
      <c r="G17" s="34">
        <v>975047.23332</v>
      </c>
      <c r="H17" s="37">
        <v>975047.23332</v>
      </c>
      <c r="I17" s="249"/>
      <c r="J17" s="31">
        <v>1230799</v>
      </c>
      <c r="K17" s="34">
        <v>1106042</v>
      </c>
      <c r="L17" s="37">
        <v>1106042</v>
      </c>
      <c r="M17"/>
      <c r="N17" s="40">
        <v>71.097866252515146</v>
      </c>
      <c r="O17" s="41">
        <v>71.097866252515146</v>
      </c>
      <c r="P17" s="41">
        <v>89.863738920814853</v>
      </c>
      <c r="Q17" s="42">
        <v>89.863738920814853</v>
      </c>
      <c r="R17"/>
      <c r="S17" s="40">
        <v>11.424822899596098</v>
      </c>
      <c r="T17" s="41">
        <v>-11.843561698380356</v>
      </c>
      <c r="U17" s="42">
        <v>-11.843561698380356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258"/>
      <c r="G18" s="259"/>
      <c r="H18" s="263"/>
      <c r="I18" s="249"/>
      <c r="J18" s="258"/>
      <c r="K18" s="259"/>
      <c r="L18" s="263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11513050.602979999</v>
      </c>
      <c r="G19" s="36">
        <v>11264463.841800001</v>
      </c>
      <c r="H19" s="39">
        <v>10997843.416419998</v>
      </c>
      <c r="I19"/>
      <c r="J19" s="33">
        <v>11136869.804</v>
      </c>
      <c r="K19" s="36">
        <v>10406271.280000001</v>
      </c>
      <c r="L19" s="39">
        <v>10188312.475</v>
      </c>
      <c r="M19"/>
      <c r="N19" s="46">
        <v>97.840826295719964</v>
      </c>
      <c r="O19" s="47">
        <v>95.525015876967942</v>
      </c>
      <c r="P19" s="47">
        <v>93.439821629794125</v>
      </c>
      <c r="Q19" s="48">
        <v>91.482729477008789</v>
      </c>
      <c r="R19"/>
      <c r="S19" s="46">
        <v>3.3777965047673275</v>
      </c>
      <c r="T19" s="47">
        <v>8.2468786245211145</v>
      </c>
      <c r="U19" s="48">
        <v>7.9456823041737179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9696920.7942799982</v>
      </c>
      <c r="G21" s="34">
        <v>10128447.412939999</v>
      </c>
      <c r="H21" s="37">
        <v>9898000.9962699991</v>
      </c>
      <c r="I21"/>
      <c r="J21" s="31">
        <v>9385315.1209999993</v>
      </c>
      <c r="K21" s="34">
        <v>9059499.2750000004</v>
      </c>
      <c r="L21" s="37">
        <v>8911197.8729999997</v>
      </c>
      <c r="M21"/>
      <c r="N21" s="40">
        <v>104.45014069739076</v>
      </c>
      <c r="O21" s="41">
        <v>102.07365004062541</v>
      </c>
      <c r="P21" s="41">
        <v>96.528450650836717</v>
      </c>
      <c r="Q21" s="42">
        <v>94.948307628593682</v>
      </c>
      <c r="R21"/>
      <c r="S21" s="40">
        <v>3.3201407652553749</v>
      </c>
      <c r="T21" s="41">
        <v>11.799196682865221</v>
      </c>
      <c r="U21" s="42">
        <v>11.073742692437683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398637.90369999997</v>
      </c>
      <c r="G22" s="34">
        <v>137182.17191</v>
      </c>
      <c r="H22" s="37">
        <v>109153.10174999999</v>
      </c>
      <c r="I22"/>
      <c r="J22" s="31">
        <v>387736.61599999998</v>
      </c>
      <c r="K22" s="34">
        <v>174155.89800000002</v>
      </c>
      <c r="L22" s="37">
        <v>107421.266</v>
      </c>
      <c r="M22"/>
      <c r="N22" s="40">
        <v>34.412726596424761</v>
      </c>
      <c r="O22" s="41">
        <v>27.381516091892895</v>
      </c>
      <c r="P22" s="41">
        <v>44.916030834704564</v>
      </c>
      <c r="Q22" s="42">
        <v>27.704699934761901</v>
      </c>
      <c r="R22"/>
      <c r="S22" s="40">
        <v>2.8115187604567105</v>
      </c>
      <c r="T22" s="41">
        <v>-21.230246299209465</v>
      </c>
      <c r="U22" s="42">
        <v>1.6121907835269678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1417491.9049999998</v>
      </c>
      <c r="G23" s="34">
        <v>998834.25694999995</v>
      </c>
      <c r="H23" s="37">
        <v>990689.31839999999</v>
      </c>
      <c r="I23"/>
      <c r="J23" s="31">
        <v>1363818.067</v>
      </c>
      <c r="K23" s="34">
        <v>1172616.1070000001</v>
      </c>
      <c r="L23" s="37">
        <v>1169693.3359999999</v>
      </c>
      <c r="M23"/>
      <c r="N23" s="40">
        <v>70.464900252816619</v>
      </c>
      <c r="O23" s="41">
        <v>69.890298131896571</v>
      </c>
      <c r="P23" s="41">
        <v>85.980391034077712</v>
      </c>
      <c r="Q23" s="42">
        <v>85.766083050430794</v>
      </c>
      <c r="R23"/>
      <c r="S23" s="40">
        <v>3.9355570437680454</v>
      </c>
      <c r="T23" s="41">
        <v>-14.820012194323384</v>
      </c>
      <c r="U23" s="42">
        <v>-15.303499822623589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11513050.602979997</v>
      </c>
      <c r="G25" s="52">
        <v>11264463.841799999</v>
      </c>
      <c r="H25" s="53">
        <v>10997843.416419998</v>
      </c>
      <c r="I25"/>
      <c r="J25" s="51">
        <v>11136869.804</v>
      </c>
      <c r="K25" s="52">
        <v>10406271.280000001</v>
      </c>
      <c r="L25" s="53">
        <v>10188312.475</v>
      </c>
      <c r="M25"/>
      <c r="N25" s="54">
        <v>97.840826295719964</v>
      </c>
      <c r="O25" s="55">
        <v>95.525015876967956</v>
      </c>
      <c r="P25" s="55">
        <v>93.439821629794125</v>
      </c>
      <c r="Q25" s="56">
        <v>91.482729477008789</v>
      </c>
      <c r="R25"/>
      <c r="S25" s="54">
        <v>3.3777965047673053</v>
      </c>
      <c r="T25" s="55">
        <v>8.2468786245210914</v>
      </c>
      <c r="U25" s="56">
        <v>7.9456823041737179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2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s="211" customFormat="1" ht="15.6" x14ac:dyDescent="0.3">
      <c r="A1" s="210"/>
      <c r="B1" s="206" t="s">
        <v>53</v>
      </c>
      <c r="C1" s="210"/>
      <c r="D1" s="210"/>
      <c r="E1" s="210"/>
      <c r="F1" s="210"/>
      <c r="G1" s="210"/>
      <c r="H1" s="210"/>
      <c r="I1" s="207" t="str">
        <f>Índice!B8</f>
        <v>4º Trimestre 2017</v>
      </c>
    </row>
    <row r="2" spans="1:9" ht="17.399999999999999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  <c r="I3" s="158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186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187</v>
      </c>
      <c r="C6" s="284"/>
      <c r="D6" s="90"/>
      <c r="E6" s="182">
        <v>10128447.412939999</v>
      </c>
      <c r="F6"/>
      <c r="G6" s="182">
        <v>9059499.2750000004</v>
      </c>
      <c r="H6"/>
      <c r="I6" s="227">
        <v>11.799196682865221</v>
      </c>
    </row>
    <row r="7" spans="1:9" ht="19.5" customHeight="1" x14ac:dyDescent="0.25">
      <c r="A7" s="90"/>
      <c r="B7" s="285" t="s">
        <v>113</v>
      </c>
      <c r="C7" s="286"/>
      <c r="D7" s="90"/>
      <c r="E7" s="183">
        <v>9165084.3674999997</v>
      </c>
      <c r="F7"/>
      <c r="G7" s="183">
        <v>8870536.6919999998</v>
      </c>
      <c r="H7"/>
      <c r="I7" s="226">
        <v>3.3205169622446906</v>
      </c>
    </row>
    <row r="8" spans="1:9" ht="13.2" x14ac:dyDescent="0.25">
      <c r="A8" s="90"/>
      <c r="B8" s="162"/>
      <c r="C8" s="163" t="s">
        <v>114</v>
      </c>
      <c r="D8" s="90"/>
      <c r="E8" s="184">
        <v>2020970.7442599998</v>
      </c>
      <c r="F8"/>
      <c r="G8" s="184">
        <v>1972076.16</v>
      </c>
      <c r="H8"/>
      <c r="I8" s="201">
        <v>2.4793456384564649</v>
      </c>
    </row>
    <row r="9" spans="1:9" ht="13.2" x14ac:dyDescent="0.25">
      <c r="A9" s="90"/>
      <c r="B9" s="162"/>
      <c r="C9" s="163" t="s">
        <v>129</v>
      </c>
      <c r="D9" s="90"/>
      <c r="E9" s="184">
        <v>3448880.7535499996</v>
      </c>
      <c r="F9"/>
      <c r="G9" s="184">
        <v>3388325.13</v>
      </c>
      <c r="H9"/>
      <c r="I9" s="201">
        <v>1.7871845595289537</v>
      </c>
    </row>
    <row r="10" spans="1:9" ht="13.2" x14ac:dyDescent="0.25">
      <c r="A10" s="90"/>
      <c r="B10" s="162"/>
      <c r="C10" s="163" t="s">
        <v>115</v>
      </c>
      <c r="D10" s="90"/>
      <c r="E10" s="184">
        <v>185398.24828</v>
      </c>
      <c r="F10"/>
      <c r="G10" s="184">
        <v>201624.44200000001</v>
      </c>
      <c r="H10"/>
      <c r="I10" s="201">
        <v>-8.0477314947758227</v>
      </c>
    </row>
    <row r="11" spans="1:9" ht="13.2" x14ac:dyDescent="0.25">
      <c r="A11" s="90"/>
      <c r="B11" s="162"/>
      <c r="C11" s="163" t="s">
        <v>116</v>
      </c>
      <c r="D11" s="90"/>
      <c r="E11" s="184">
        <v>3509834.6214099997</v>
      </c>
      <c r="F11"/>
      <c r="G11" s="184">
        <v>3308510.96</v>
      </c>
      <c r="H11"/>
      <c r="I11" s="201">
        <v>6.0850232580157426</v>
      </c>
    </row>
    <row r="12" spans="1:9" ht="19.5" customHeight="1" x14ac:dyDescent="0.25">
      <c r="A12" s="90"/>
      <c r="B12" s="285" t="s">
        <v>188</v>
      </c>
      <c r="C12" s="286"/>
      <c r="D12" s="90"/>
      <c r="E12" s="183">
        <v>963363.04543999955</v>
      </c>
      <c r="F12"/>
      <c r="G12" s="183">
        <v>188962.58300000057</v>
      </c>
      <c r="H12"/>
      <c r="I12" s="226">
        <v>409.8168273027876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137182.17191</v>
      </c>
      <c r="F13"/>
      <c r="G13" s="185">
        <v>174155.89800000002</v>
      </c>
      <c r="H13"/>
      <c r="I13" s="226">
        <v>-21.230246299209465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899681.00257999985</v>
      </c>
      <c r="F14"/>
      <c r="G14" s="185">
        <v>810488.30200000003</v>
      </c>
      <c r="H14"/>
      <c r="I14" s="226">
        <v>11.004810354437389</v>
      </c>
    </row>
    <row r="15" spans="1:9" ht="13.2" x14ac:dyDescent="0.25">
      <c r="A15" s="90"/>
      <c r="B15" s="253"/>
      <c r="C15" s="163" t="s">
        <v>120</v>
      </c>
      <c r="D15" s="90"/>
      <c r="E15" s="184">
        <v>202005.91898999998</v>
      </c>
      <c r="F15"/>
      <c r="G15" s="184">
        <v>228923.68599999999</v>
      </c>
      <c r="H15"/>
      <c r="I15" s="201">
        <v>-11.758401885071867</v>
      </c>
    </row>
    <row r="16" spans="1:9" ht="13.2" x14ac:dyDescent="0.25">
      <c r="A16" s="90"/>
      <c r="B16" s="253"/>
      <c r="C16" s="163" t="s">
        <v>130</v>
      </c>
      <c r="D16" s="90"/>
      <c r="E16" s="184">
        <v>697675.08358999994</v>
      </c>
      <c r="F16"/>
      <c r="G16" s="184">
        <v>581564.61600000004</v>
      </c>
      <c r="H16"/>
      <c r="I16" s="201">
        <v>19.965187770295834</v>
      </c>
    </row>
    <row r="17" spans="1:21" ht="19.5" customHeight="1" x14ac:dyDescent="0.25">
      <c r="A17" s="90"/>
      <c r="B17" s="287" t="s">
        <v>160</v>
      </c>
      <c r="C17" s="288"/>
      <c r="D17" s="90"/>
      <c r="E17" s="183">
        <v>200864.21476999973</v>
      </c>
      <c r="F17"/>
      <c r="G17" s="183">
        <v>-447369.82099999941</v>
      </c>
      <c r="H17"/>
      <c r="I17" s="201" t="s">
        <v>173</v>
      </c>
    </row>
    <row r="18" spans="1:21" ht="19.5" customHeight="1" x14ac:dyDescent="0.25">
      <c r="A18" s="90"/>
      <c r="B18" s="285" t="s">
        <v>121</v>
      </c>
      <c r="C18" s="286"/>
      <c r="D18" s="90"/>
      <c r="E18" s="183">
        <v>-81158.426360000012</v>
      </c>
      <c r="F18"/>
      <c r="G18" s="183">
        <v>-44709.182000000001</v>
      </c>
      <c r="H18"/>
      <c r="I18" s="201" t="s">
        <v>173</v>
      </c>
    </row>
    <row r="19" spans="1:21" ht="13.2" x14ac:dyDescent="0.25">
      <c r="A19" s="90"/>
      <c r="B19" s="253"/>
      <c r="C19" s="163" t="s">
        <v>122</v>
      </c>
      <c r="D19" s="90"/>
      <c r="E19" s="184">
        <v>23787.02363</v>
      </c>
      <c r="F19"/>
      <c r="G19" s="184">
        <v>66574.107000000004</v>
      </c>
      <c r="H19"/>
      <c r="I19" s="201">
        <v>-64.269857003113842</v>
      </c>
    </row>
    <row r="20" spans="1:21" ht="13.2" x14ac:dyDescent="0.25">
      <c r="A20" s="90"/>
      <c r="B20" s="253"/>
      <c r="C20" s="163" t="s">
        <v>123</v>
      </c>
      <c r="D20" s="90"/>
      <c r="E20" s="184">
        <v>104945.44999000001</v>
      </c>
      <c r="F20"/>
      <c r="G20" s="184">
        <v>111283.289</v>
      </c>
      <c r="H20"/>
      <c r="I20" s="201">
        <v>-5.695229775245048</v>
      </c>
    </row>
    <row r="21" spans="1:21" ht="19.5" customHeight="1" x14ac:dyDescent="0.25">
      <c r="A21" s="90"/>
      <c r="B21" s="285" t="s">
        <v>124</v>
      </c>
      <c r="C21" s="286"/>
      <c r="D21" s="90"/>
      <c r="E21" s="183">
        <v>321023.92597999994</v>
      </c>
      <c r="F21"/>
      <c r="G21" s="183">
        <v>533711.38500000001</v>
      </c>
      <c r="H21"/>
      <c r="I21" s="226">
        <v>-39.850650557135872</v>
      </c>
    </row>
    <row r="22" spans="1:21" ht="13.2" x14ac:dyDescent="0.25">
      <c r="A22" s="90"/>
      <c r="B22" s="253"/>
      <c r="C22" s="163" t="s">
        <v>125</v>
      </c>
      <c r="D22" s="90"/>
      <c r="E22" s="184">
        <v>975047.23332</v>
      </c>
      <c r="F22"/>
      <c r="G22" s="184">
        <v>1106042</v>
      </c>
      <c r="H22"/>
      <c r="I22" s="201">
        <v>-11.843561698380356</v>
      </c>
    </row>
    <row r="23" spans="1:21" ht="13.2" x14ac:dyDescent="0.25">
      <c r="A23" s="90"/>
      <c r="B23" s="253"/>
      <c r="C23" s="163" t="s">
        <v>131</v>
      </c>
      <c r="D23" s="90"/>
      <c r="E23" s="186">
        <v>654023.30734000006</v>
      </c>
      <c r="F23"/>
      <c r="G23" s="186">
        <v>572330.61499999999</v>
      </c>
      <c r="H23"/>
      <c r="I23" s="201">
        <v>14.273689052961114</v>
      </c>
    </row>
    <row r="24" spans="1:21" ht="19.5" customHeight="1" x14ac:dyDescent="0.25">
      <c r="A24" s="90"/>
      <c r="B24" s="285" t="s">
        <v>126</v>
      </c>
      <c r="C24" s="286"/>
      <c r="D24" s="90"/>
      <c r="E24" s="183">
        <v>440729.71438999963</v>
      </c>
      <c r="F24"/>
      <c r="G24" s="183">
        <v>41632.382000000594</v>
      </c>
      <c r="H24"/>
      <c r="I24" s="201">
        <v>958.62238290855737</v>
      </c>
    </row>
    <row r="25" spans="1:21" ht="13.2" x14ac:dyDescent="0.25">
      <c r="A25" s="90"/>
      <c r="B25" s="253"/>
      <c r="C25" s="163" t="s">
        <v>127</v>
      </c>
      <c r="D25" s="90"/>
      <c r="E25" s="184">
        <v>814974.71354000084</v>
      </c>
      <c r="F25"/>
      <c r="G25" s="184">
        <v>656152.24200000055</v>
      </c>
      <c r="H25"/>
      <c r="I25" s="201">
        <v>24.205125178860577</v>
      </c>
      <c r="J25" s="225"/>
    </row>
    <row r="26" spans="1:21" ht="13.2" x14ac:dyDescent="0.25">
      <c r="A26" s="90"/>
      <c r="B26" s="253"/>
      <c r="C26" s="163" t="s">
        <v>128</v>
      </c>
      <c r="D26" s="90"/>
      <c r="E26" s="184">
        <v>266620.42538000271</v>
      </c>
      <c r="F26"/>
      <c r="G26" s="184">
        <v>217958.80500000156</v>
      </c>
      <c r="H26"/>
      <c r="I26" s="201">
        <v>22.326063120047301</v>
      </c>
    </row>
    <row r="27" spans="1:21" ht="30" customHeight="1" x14ac:dyDescent="0.25">
      <c r="A27" s="90"/>
      <c r="B27" s="291" t="s">
        <v>189</v>
      </c>
      <c r="C27" s="292"/>
      <c r="D27" s="90"/>
      <c r="E27" s="187">
        <v>989084.00254999776</v>
      </c>
      <c r="F27"/>
      <c r="G27" s="187">
        <v>479825.81899999955</v>
      </c>
      <c r="H27"/>
      <c r="I27" s="251">
        <v>106.13396849117839</v>
      </c>
    </row>
    <row r="28" spans="1:21" s="223" customFormat="1" ht="23.4" customHeight="1" x14ac:dyDescent="0.2">
      <c r="B28" s="289"/>
      <c r="C28" s="290"/>
      <c r="D28" s="290"/>
      <c r="E28" s="290"/>
      <c r="F28" s="290"/>
      <c r="G28" s="290"/>
      <c r="H28" s="290"/>
      <c r="I28" s="290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</row>
    <row r="29" spans="1:21" ht="19.95" customHeight="1" x14ac:dyDescent="0.2">
      <c r="C29" s="212" t="s">
        <v>149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6"/>
  <sheetViews>
    <sheetView showGridLines="0" showZeros="0" zoomScale="95" zoomScaleNormal="95" workbookViewId="0">
      <pane xSplit="2" ySplit="5" topLeftCell="C57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N74" sqref="N74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3" style="64" customWidth="1"/>
    <col min="15" max="15" width="6.6640625" style="61" customWidth="1"/>
    <col min="16" max="16384" width="11.44140625" style="61"/>
  </cols>
  <sheetData>
    <row r="1" spans="1:255" s="206" customFormat="1" x14ac:dyDescent="0.25">
      <c r="B1" s="206" t="s">
        <v>53</v>
      </c>
      <c r="N1" s="207" t="str">
        <f>Índice!B8</f>
        <v>4º Trimestre 2017</v>
      </c>
    </row>
    <row r="2" spans="1:255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255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34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1348434.1883399999</v>
      </c>
      <c r="D18" s="232">
        <v>1974442.8287599999</v>
      </c>
      <c r="E18" s="232">
        <v>69564.436310000005</v>
      </c>
      <c r="F18" s="232">
        <v>1861173.28149</v>
      </c>
      <c r="G18" s="232">
        <v>5253614.7348999996</v>
      </c>
      <c r="H18" s="232">
        <v>239035.02827000001</v>
      </c>
      <c r="I18" s="232">
        <v>574822.55500000005</v>
      </c>
      <c r="J18" s="232">
        <v>813857.58327000006</v>
      </c>
      <c r="K18" s="232">
        <v>196111.84375999999</v>
      </c>
      <c r="L18" s="232">
        <v>128922.3251</v>
      </c>
      <c r="M18" s="232">
        <v>325034.16885999998</v>
      </c>
      <c r="N18" s="233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34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1392779</v>
      </c>
      <c r="D22" s="232">
        <v>2108648</v>
      </c>
      <c r="E22" s="232">
        <v>71715</v>
      </c>
      <c r="F22" s="232">
        <v>2078100</v>
      </c>
      <c r="G22" s="232">
        <v>5651242</v>
      </c>
      <c r="H22" s="232">
        <v>246983</v>
      </c>
      <c r="I22" s="232">
        <v>573826</v>
      </c>
      <c r="J22" s="232">
        <v>820809</v>
      </c>
      <c r="K22" s="232">
        <v>137321</v>
      </c>
      <c r="L22" s="232">
        <v>115935</v>
      </c>
      <c r="M22" s="232">
        <v>253256</v>
      </c>
      <c r="N22" s="233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34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1468517.966</v>
      </c>
      <c r="D26" s="232">
        <v>2256781.3050000002</v>
      </c>
      <c r="E26" s="232">
        <v>60129.425000000003</v>
      </c>
      <c r="F26" s="232">
        <v>2290310.4219999998</v>
      </c>
      <c r="G26" s="232">
        <v>6075739.1179999998</v>
      </c>
      <c r="H26" s="232">
        <v>271504.891</v>
      </c>
      <c r="I26" s="232">
        <v>569532.11495000008</v>
      </c>
      <c r="J26" s="232">
        <v>841037.00595000014</v>
      </c>
      <c r="K26" s="232">
        <v>165416.29058999999</v>
      </c>
      <c r="L26" s="232">
        <v>230718.63018000001</v>
      </c>
      <c r="M26" s="232">
        <v>396134.92076999997</v>
      </c>
      <c r="N26" s="233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34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1" t="s">
        <v>107</v>
      </c>
      <c r="C30" s="232">
        <v>1553899.4210000001</v>
      </c>
      <c r="D30" s="232">
        <v>2461989.128</v>
      </c>
      <c r="E30" s="232">
        <v>42363.413</v>
      </c>
      <c r="F30" s="232">
        <v>2480229.5490000001</v>
      </c>
      <c r="G30" s="232">
        <v>6538481.5109999999</v>
      </c>
      <c r="H30" s="232">
        <v>280433.58799999999</v>
      </c>
      <c r="I30" s="232">
        <v>634023.76500000001</v>
      </c>
      <c r="J30" s="232">
        <v>914457.353</v>
      </c>
      <c r="K30" s="232">
        <v>134817.37100000001</v>
      </c>
      <c r="L30" s="232">
        <v>183182.179</v>
      </c>
      <c r="M30" s="232">
        <v>317999.55</v>
      </c>
      <c r="N30" s="233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34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1688303.9069999999</v>
      </c>
      <c r="D34" s="232">
        <v>2751917.895</v>
      </c>
      <c r="E34" s="232">
        <v>29128.455000000002</v>
      </c>
      <c r="F34" s="232">
        <v>2718063.2280000001</v>
      </c>
      <c r="G34" s="232">
        <v>7187413.4850000003</v>
      </c>
      <c r="H34" s="232">
        <v>316100.43900000001</v>
      </c>
      <c r="I34" s="232">
        <v>679754.80700000003</v>
      </c>
      <c r="J34" s="232">
        <v>995855.24600000004</v>
      </c>
      <c r="K34" s="232">
        <v>185101.84299999999</v>
      </c>
      <c r="L34" s="232">
        <v>216515.51199999999</v>
      </c>
      <c r="M34" s="232">
        <v>401617.35499999998</v>
      </c>
      <c r="N34" s="233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34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1815082.6869999999</v>
      </c>
      <c r="D38" s="232">
        <v>3072013.2510000002</v>
      </c>
      <c r="E38" s="232">
        <v>17659.73</v>
      </c>
      <c r="F38" s="232">
        <v>2887679.426</v>
      </c>
      <c r="G38" s="232">
        <v>7792435.0940000005</v>
      </c>
      <c r="H38" s="232">
        <v>317645.99</v>
      </c>
      <c r="I38" s="232">
        <v>925425.58700000006</v>
      </c>
      <c r="J38" s="232">
        <v>1243071.577</v>
      </c>
      <c r="K38" s="232">
        <v>104924.56200000001</v>
      </c>
      <c r="L38" s="232">
        <v>176869.08799999999</v>
      </c>
      <c r="M38" s="232">
        <v>281793.65000000002</v>
      </c>
      <c r="N38" s="233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34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1930850.8359999999</v>
      </c>
      <c r="D42" s="232">
        <v>3383809.8560000001</v>
      </c>
      <c r="E42" s="232">
        <v>24388.558000000001</v>
      </c>
      <c r="F42" s="232">
        <v>3261843.176</v>
      </c>
      <c r="G42" s="232">
        <v>8600892.425999999</v>
      </c>
      <c r="H42" s="232">
        <v>350732.641</v>
      </c>
      <c r="I42" s="232">
        <v>1059523.1100000001</v>
      </c>
      <c r="J42" s="232">
        <v>1410255.7510000002</v>
      </c>
      <c r="K42" s="232">
        <v>232208.94699999999</v>
      </c>
      <c r="L42" s="232">
        <v>61150</v>
      </c>
      <c r="M42" s="232">
        <v>293358.94699999999</v>
      </c>
      <c r="N42" s="233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34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1915485.0419999999</v>
      </c>
      <c r="D46" s="232">
        <v>3378408.699</v>
      </c>
      <c r="E46" s="232">
        <v>81412.595000000001</v>
      </c>
      <c r="F46" s="232">
        <v>3178090</v>
      </c>
      <c r="G46" s="232">
        <v>8553396.3359999992</v>
      </c>
      <c r="H46" s="232">
        <v>433462.33600000001</v>
      </c>
      <c r="I46" s="232">
        <v>1101892.4939999999</v>
      </c>
      <c r="J46" s="232">
        <v>1535354.83</v>
      </c>
      <c r="K46" s="232">
        <v>115155.251</v>
      </c>
      <c r="L46" s="232">
        <v>123650</v>
      </c>
      <c r="M46" s="232">
        <v>238805.25099999999</v>
      </c>
      <c r="N46" s="233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34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1905886.5430000001</v>
      </c>
      <c r="D50" s="232">
        <v>3349017.6869999999</v>
      </c>
      <c r="E50" s="232">
        <v>151704.68299999999</v>
      </c>
      <c r="F50" s="232">
        <v>3316873.071</v>
      </c>
      <c r="G50" s="232">
        <v>8723481.9840000011</v>
      </c>
      <c r="H50" s="232">
        <v>444611.75</v>
      </c>
      <c r="I50" s="232">
        <v>730068.80500000005</v>
      </c>
      <c r="J50" s="232">
        <v>1174680.5550000002</v>
      </c>
      <c r="K50" s="232">
        <v>105550.652</v>
      </c>
      <c r="L50" s="232">
        <v>169483.33300000001</v>
      </c>
      <c r="M50" s="232">
        <v>275033.98499999999</v>
      </c>
      <c r="N50" s="233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34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1781937</v>
      </c>
      <c r="D54" s="232">
        <v>3257516</v>
      </c>
      <c r="E54" s="232">
        <v>196679.00599999999</v>
      </c>
      <c r="F54" s="232">
        <v>3458134.9210000001</v>
      </c>
      <c r="G54" s="232">
        <v>8694266.9270000011</v>
      </c>
      <c r="H54" s="232">
        <v>519081.01299999998</v>
      </c>
      <c r="I54" s="232">
        <v>783579.52</v>
      </c>
      <c r="J54" s="232">
        <v>1302660.5330000001</v>
      </c>
      <c r="K54" s="232">
        <v>73510.724000000002</v>
      </c>
      <c r="L54" s="232">
        <v>174483.33300000001</v>
      </c>
      <c r="M54" s="232">
        <v>247994.05700000003</v>
      </c>
      <c r="N54" s="233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1867851.85</v>
      </c>
      <c r="D58" s="232">
        <v>3201299.3110000002</v>
      </c>
      <c r="E58" s="232">
        <v>221983.58600000001</v>
      </c>
      <c r="F58" s="232">
        <v>3002978.8289999999</v>
      </c>
      <c r="G58" s="232">
        <v>8294113.5760000004</v>
      </c>
      <c r="H58" s="232">
        <v>452645.57199999999</v>
      </c>
      <c r="I58" s="232">
        <v>457689.78899999999</v>
      </c>
      <c r="J58" s="232">
        <v>910335.36100000003</v>
      </c>
      <c r="K58" s="232">
        <v>175087.361</v>
      </c>
      <c r="L58" s="232">
        <v>199928.33300000001</v>
      </c>
      <c r="M58" s="232">
        <v>375015.69400000002</v>
      </c>
      <c r="N58" s="233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1884605.1769999999</v>
      </c>
      <c r="D62" s="232">
        <v>3285697.9619999998</v>
      </c>
      <c r="E62" s="232">
        <v>251774.04399999999</v>
      </c>
      <c r="F62" s="232">
        <v>3133802.7659999998</v>
      </c>
      <c r="G62" s="232">
        <v>8555879.9489999991</v>
      </c>
      <c r="H62" s="232">
        <v>332039.98300000001</v>
      </c>
      <c r="I62" s="232">
        <v>600792.88899999997</v>
      </c>
      <c r="J62" s="232">
        <v>932832.87199999997</v>
      </c>
      <c r="K62" s="232">
        <v>85020.076000000001</v>
      </c>
      <c r="L62" s="232">
        <v>479804.79100000003</v>
      </c>
      <c r="M62" s="232">
        <v>564824.86700000009</v>
      </c>
      <c r="N62" s="233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1929534.4790000001</v>
      </c>
      <c r="D66" s="232">
        <v>3308818.9049999998</v>
      </c>
      <c r="E66" s="232">
        <v>231054.58799999999</v>
      </c>
      <c r="F66" s="232">
        <v>3183751.6710000001</v>
      </c>
      <c r="G66" s="232">
        <v>8653159.6429999992</v>
      </c>
      <c r="H66" s="232">
        <v>206942.022</v>
      </c>
      <c r="I66" s="232">
        <v>542081.41799999995</v>
      </c>
      <c r="J66" s="232">
        <v>749023.44</v>
      </c>
      <c r="K66" s="232">
        <v>72965.297999999995</v>
      </c>
      <c r="L66" s="232">
        <v>686326.00300000003</v>
      </c>
      <c r="M66" s="232">
        <v>759291.30099999998</v>
      </c>
      <c r="N66" s="233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234" t="s">
        <v>190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f t="shared" ref="G69:G72" si="0">SUM(C69:F69)</f>
        <v>6346701.9260000009</v>
      </c>
      <c r="H69" s="74">
        <v>131943.08600000001</v>
      </c>
      <c r="I69" s="74">
        <v>280252.55699999997</v>
      </c>
      <c r="J69" s="74">
        <f t="shared" ref="J69:J72" si="1">SUM(H69:I69)</f>
        <v>412195.64299999998</v>
      </c>
      <c r="K69" s="74">
        <v>55588.548999999999</v>
      </c>
      <c r="L69" s="74">
        <v>438666.66700000002</v>
      </c>
      <c r="M69" s="74">
        <f t="shared" ref="M69:M72" si="2">SUM(K69:L69)</f>
        <v>494255.21600000001</v>
      </c>
      <c r="N69" s="75">
        <f t="shared" ref="N69:N72" si="3">+G69+J69+M69</f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>
        <v>1972076.16</v>
      </c>
      <c r="D70" s="232">
        <v>3388325.13</v>
      </c>
      <c r="E70" s="232">
        <v>201624.44200000001</v>
      </c>
      <c r="F70" s="232">
        <v>3308510.96</v>
      </c>
      <c r="G70" s="232">
        <f t="shared" si="0"/>
        <v>8870536.6919999998</v>
      </c>
      <c r="H70" s="232">
        <v>228923.68599999999</v>
      </c>
      <c r="I70" s="232">
        <v>581564.61600000004</v>
      </c>
      <c r="J70" s="232">
        <f t="shared" si="1"/>
        <v>810488.30200000003</v>
      </c>
      <c r="K70" s="232">
        <v>111283.289</v>
      </c>
      <c r="L70" s="232">
        <v>572330.61499999999</v>
      </c>
      <c r="M70" s="232">
        <f t="shared" si="2"/>
        <v>683613.90399999998</v>
      </c>
      <c r="N70" s="233">
        <f t="shared" si="3"/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234" t="s">
        <v>192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f t="shared" ref="G71" si="4">SUM(C71:F71)</f>
        <v>1982805.159</v>
      </c>
      <c r="H71" s="74">
        <v>28024.012999999999</v>
      </c>
      <c r="I71" s="74">
        <v>80143.743000000002</v>
      </c>
      <c r="J71" s="74">
        <f t="shared" si="1"/>
        <v>108167.75599999999</v>
      </c>
      <c r="K71" s="74">
        <v>1104.9290000000001</v>
      </c>
      <c r="L71" s="74">
        <v>24166.667000000001</v>
      </c>
      <c r="M71" s="74">
        <f t="shared" si="2"/>
        <v>25271.596000000001</v>
      </c>
      <c r="N71" s="75">
        <f t="shared" si="3"/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234" t="s">
        <v>193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f t="shared" si="0"/>
        <v>4547160.72</v>
      </c>
      <c r="H72" s="74">
        <v>58799.752</v>
      </c>
      <c r="I72" s="74">
        <v>169601.14499999999</v>
      </c>
      <c r="J72" s="74">
        <f t="shared" si="1"/>
        <v>228400.897</v>
      </c>
      <c r="K72" s="74">
        <v>46620.061999999998</v>
      </c>
      <c r="L72" s="74">
        <v>95166.667000000001</v>
      </c>
      <c r="M72" s="74">
        <f t="shared" si="2"/>
        <v>141786.72899999999</v>
      </c>
      <c r="N72" s="75">
        <f t="shared" si="3"/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234" t="s">
        <v>194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196</v>
      </c>
      <c r="C74" s="232">
        <v>2020970.7442599998</v>
      </c>
      <c r="D74" s="232">
        <v>3448880.7535499996</v>
      </c>
      <c r="E74" s="232">
        <v>185398.24828</v>
      </c>
      <c r="F74" s="232">
        <v>3509834.6214099997</v>
      </c>
      <c r="G74" s="232">
        <f t="shared" ref="G74" si="5">SUM(C74:F74)</f>
        <v>9165084.3674999997</v>
      </c>
      <c r="H74" s="232">
        <v>202005.91898999998</v>
      </c>
      <c r="I74" s="232">
        <v>697675.08358999994</v>
      </c>
      <c r="J74" s="232">
        <f t="shared" ref="J74" si="6">SUM(H74:I74)</f>
        <v>899681.00257999985</v>
      </c>
      <c r="K74" s="232">
        <v>104945.44999000001</v>
      </c>
      <c r="L74" s="232">
        <v>654023.30734000006</v>
      </c>
      <c r="M74" s="232">
        <f t="shared" ref="M74" si="7">SUM(K74:L74)</f>
        <v>758968.75733000005</v>
      </c>
      <c r="N74" s="233">
        <f t="shared" ref="N74" si="8">+G74+J74+M74</f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3.9" customHeight="1" x14ac:dyDescent="0.25">
      <c r="A75" s="7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255" ht="17.399999999999999" x14ac:dyDescent="0.25">
      <c r="B76" s="293" t="s">
        <v>149</v>
      </c>
      <c r="C76" s="293"/>
      <c r="E76" s="73"/>
    </row>
  </sheetData>
  <mergeCells count="1">
    <mergeCell ref="B76:C76"/>
  </mergeCells>
  <phoneticPr fontId="0" type="noConversion"/>
  <hyperlinks>
    <hyperlink ref="B76" location="Índice!A1" display="◄ volver al menu"/>
    <hyperlink ref="B76:C76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6"/>
  <sheetViews>
    <sheetView showGridLines="0" showZeros="0" zoomScale="95" zoomScaleNormal="95" workbookViewId="0">
      <pane xSplit="2" ySplit="5" topLeftCell="C57" activePane="bottomRight" state="frozen"/>
      <selection activeCell="N32" activeCellId="1" sqref="U1 N32"/>
      <selection pane="topRight" activeCell="N32" activeCellId="1" sqref="U1 N32"/>
      <selection pane="bottomLeft" activeCell="N32" activeCellId="1" sqref="U1 N32"/>
      <selection pane="bottomRight" activeCell="D74" sqref="D74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06" customFormat="1" x14ac:dyDescent="0.25">
      <c r="B1" s="206" t="s">
        <v>53</v>
      </c>
      <c r="O1" s="207" t="str">
        <f>Índice!B8</f>
        <v>4º Trimestre 2017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 t="s">
        <v>171</v>
      </c>
      <c r="D7" s="232">
        <v>7078</v>
      </c>
      <c r="E7" s="232">
        <v>59716</v>
      </c>
      <c r="F7" s="232">
        <v>3354243</v>
      </c>
      <c r="G7" s="232">
        <v>36714</v>
      </c>
      <c r="H7" s="232">
        <v>3457751</v>
      </c>
      <c r="I7" s="232">
        <v>4685</v>
      </c>
      <c r="J7" s="232">
        <v>114490</v>
      </c>
      <c r="K7" s="232">
        <v>119175</v>
      </c>
      <c r="L7" s="232">
        <v>60072</v>
      </c>
      <c r="M7" s="232">
        <v>471124</v>
      </c>
      <c r="N7" s="232">
        <v>531196</v>
      </c>
      <c r="O7" s="233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 t="s">
        <v>171</v>
      </c>
      <c r="D8" s="232">
        <v>6454</v>
      </c>
      <c r="E8" s="232">
        <v>60211</v>
      </c>
      <c r="F8" s="232">
        <v>3851893</v>
      </c>
      <c r="G8" s="232">
        <v>28990</v>
      </c>
      <c r="H8" s="232">
        <v>3947548</v>
      </c>
      <c r="I8" s="232">
        <v>11606</v>
      </c>
      <c r="J8" s="232">
        <v>44175</v>
      </c>
      <c r="K8" s="232">
        <v>55781</v>
      </c>
      <c r="L8" s="232">
        <v>30002</v>
      </c>
      <c r="M8" s="232">
        <v>378638</v>
      </c>
      <c r="N8" s="232">
        <v>408640</v>
      </c>
      <c r="O8" s="233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 t="s">
        <v>171</v>
      </c>
      <c r="D9" s="232">
        <v>6625</v>
      </c>
      <c r="E9" s="232">
        <v>55987</v>
      </c>
      <c r="F9" s="232">
        <v>3895955</v>
      </c>
      <c r="G9" s="232">
        <v>27420</v>
      </c>
      <c r="H9" s="232">
        <v>3985987</v>
      </c>
      <c r="I9" s="232">
        <v>14348</v>
      </c>
      <c r="J9" s="232">
        <v>131170</v>
      </c>
      <c r="K9" s="232">
        <v>145518</v>
      </c>
      <c r="L9" s="232">
        <v>25645</v>
      </c>
      <c r="M9" s="232">
        <v>228385</v>
      </c>
      <c r="N9" s="232">
        <v>254030</v>
      </c>
      <c r="O9" s="233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 t="s">
        <v>171</v>
      </c>
      <c r="D10" s="232">
        <v>6735</v>
      </c>
      <c r="E10" s="232">
        <v>54729</v>
      </c>
      <c r="F10" s="232">
        <v>4395977</v>
      </c>
      <c r="G10" s="232">
        <v>26461</v>
      </c>
      <c r="H10" s="232">
        <v>4483901</v>
      </c>
      <c r="I10" s="232">
        <v>15426</v>
      </c>
      <c r="J10" s="232">
        <v>129726</v>
      </c>
      <c r="K10" s="232">
        <v>145152</v>
      </c>
      <c r="L10" s="232">
        <v>11053</v>
      </c>
      <c r="M10" s="232">
        <v>120202</v>
      </c>
      <c r="N10" s="232">
        <v>131255</v>
      </c>
      <c r="O10" s="233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 t="s">
        <v>171</v>
      </c>
      <c r="D11" s="232">
        <v>7011</v>
      </c>
      <c r="E11" s="232">
        <v>67229</v>
      </c>
      <c r="F11" s="232">
        <v>4803534</v>
      </c>
      <c r="G11" s="232">
        <v>25763</v>
      </c>
      <c r="H11" s="232">
        <v>4903538</v>
      </c>
      <c r="I11" s="232">
        <v>1176</v>
      </c>
      <c r="J11" s="232">
        <v>57345</v>
      </c>
      <c r="K11" s="232">
        <v>58522</v>
      </c>
      <c r="L11" s="232">
        <v>6462</v>
      </c>
      <c r="M11" s="232">
        <v>125000</v>
      </c>
      <c r="N11" s="232">
        <v>131462</v>
      </c>
      <c r="O11" s="233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 t="s">
        <v>171</v>
      </c>
      <c r="D12" s="232">
        <v>7060</v>
      </c>
      <c r="E12" s="232">
        <v>79245</v>
      </c>
      <c r="F12" s="232">
        <v>5093669</v>
      </c>
      <c r="G12" s="232">
        <v>50807</v>
      </c>
      <c r="H12" s="232">
        <v>5230782</v>
      </c>
      <c r="I12" s="232">
        <v>2855</v>
      </c>
      <c r="J12" s="232">
        <v>39099</v>
      </c>
      <c r="K12" s="232">
        <v>41954</v>
      </c>
      <c r="L12" s="232">
        <v>13528</v>
      </c>
      <c r="M12" s="232" t="s">
        <v>171</v>
      </c>
      <c r="N12" s="232">
        <v>13528</v>
      </c>
      <c r="O12" s="233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 t="s">
        <v>171</v>
      </c>
      <c r="D13" s="232">
        <v>6890</v>
      </c>
      <c r="E13" s="232">
        <v>89323</v>
      </c>
      <c r="F13" s="232">
        <v>5185458</v>
      </c>
      <c r="G13" s="232">
        <v>54641</v>
      </c>
      <c r="H13" s="232">
        <v>5336312</v>
      </c>
      <c r="I13" s="232">
        <v>1028</v>
      </c>
      <c r="J13" s="232">
        <v>66553</v>
      </c>
      <c r="K13" s="232">
        <v>67581</v>
      </c>
      <c r="L13" s="232">
        <v>14883</v>
      </c>
      <c r="M13" s="232">
        <v>240000</v>
      </c>
      <c r="N13" s="232">
        <v>254883</v>
      </c>
      <c r="O13" s="233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 t="s">
        <v>171</v>
      </c>
      <c r="D14" s="232">
        <v>7076</v>
      </c>
      <c r="E14" s="232">
        <v>94053</v>
      </c>
      <c r="F14" s="232">
        <v>5593039</v>
      </c>
      <c r="G14" s="232">
        <v>36030</v>
      </c>
      <c r="H14" s="232">
        <v>5730198</v>
      </c>
      <c r="I14" s="232">
        <v>504</v>
      </c>
      <c r="J14" s="232">
        <v>139698</v>
      </c>
      <c r="K14" s="232">
        <v>140201</v>
      </c>
      <c r="L14" s="232">
        <v>20712</v>
      </c>
      <c r="M14" s="232">
        <v>366900</v>
      </c>
      <c r="N14" s="232">
        <v>387612</v>
      </c>
      <c r="O14" s="233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/>
      <c r="D18" s="232">
        <v>6892.9650499999998</v>
      </c>
      <c r="E18" s="232">
        <v>102801.52112999999</v>
      </c>
      <c r="F18" s="232">
        <v>5858089.4023500001</v>
      </c>
      <c r="G18" s="232">
        <v>43090.973460000001</v>
      </c>
      <c r="H18" s="232">
        <v>6010874.8619900001</v>
      </c>
      <c r="I18" s="232">
        <v>353.03568000000001</v>
      </c>
      <c r="J18" s="232">
        <v>110093.5772</v>
      </c>
      <c r="K18" s="232">
        <v>110446.61288</v>
      </c>
      <c r="L18" s="232">
        <v>12346.260330000001</v>
      </c>
      <c r="M18" s="232">
        <v>390000</v>
      </c>
      <c r="N18" s="232">
        <v>402346.26033000002</v>
      </c>
      <c r="O18" s="233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/>
      <c r="D22" s="232">
        <v>6838</v>
      </c>
      <c r="E22" s="232">
        <v>122082</v>
      </c>
      <c r="F22" s="232">
        <v>6277118</v>
      </c>
      <c r="G22" s="232">
        <v>230050</v>
      </c>
      <c r="H22" s="232">
        <v>6636088</v>
      </c>
      <c r="I22" s="232">
        <v>2184</v>
      </c>
      <c r="J22" s="232">
        <v>44670</v>
      </c>
      <c r="K22" s="232">
        <v>46854</v>
      </c>
      <c r="L22" s="232">
        <v>74379</v>
      </c>
      <c r="M22" s="232">
        <v>275000</v>
      </c>
      <c r="N22" s="232">
        <v>349379</v>
      </c>
      <c r="O22" s="233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0</v>
      </c>
      <c r="D26" s="232">
        <v>6986.2731100000001</v>
      </c>
      <c r="E26" s="232">
        <v>116756.167</v>
      </c>
      <c r="F26" s="232">
        <v>7224206.0682100002</v>
      </c>
      <c r="G26" s="232">
        <v>36569.317999999999</v>
      </c>
      <c r="H26" s="232">
        <v>7384517.82632</v>
      </c>
      <c r="I26" s="232">
        <v>1897.21183</v>
      </c>
      <c r="J26" s="232">
        <v>69891.521840000001</v>
      </c>
      <c r="K26" s="232">
        <v>71788.733670000001</v>
      </c>
      <c r="L26" s="232">
        <v>9371.1252800000002</v>
      </c>
      <c r="M26" s="232">
        <v>300000</v>
      </c>
      <c r="N26" s="232">
        <v>309371.12527999998</v>
      </c>
      <c r="O26" s="233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/>
      <c r="D30" s="232">
        <v>6421.8869999999997</v>
      </c>
      <c r="E30" s="232">
        <v>135369.967</v>
      </c>
      <c r="F30" s="232">
        <v>7984064.6320000002</v>
      </c>
      <c r="G30" s="232">
        <v>57341.627</v>
      </c>
      <c r="H30" s="232">
        <v>8183198.1130000008</v>
      </c>
      <c r="I30" s="232">
        <v>1116.173</v>
      </c>
      <c r="J30" s="232">
        <v>48855.552000000003</v>
      </c>
      <c r="K30" s="232">
        <v>49971.725000000006</v>
      </c>
      <c r="L30" s="232">
        <v>14478.564</v>
      </c>
      <c r="M30" s="232"/>
      <c r="N30" s="232">
        <v>14478.564</v>
      </c>
      <c r="O30" s="233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0</v>
      </c>
      <c r="D34" s="232">
        <v>6263.473</v>
      </c>
      <c r="E34" s="232">
        <v>151561.18900000001</v>
      </c>
      <c r="F34" s="232">
        <v>8699954.4499999993</v>
      </c>
      <c r="G34" s="232">
        <v>87011.581999999995</v>
      </c>
      <c r="H34" s="232">
        <v>8944790.6940000001</v>
      </c>
      <c r="I34" s="232">
        <v>528.33100000000002</v>
      </c>
      <c r="J34" s="232">
        <v>42720.466999999997</v>
      </c>
      <c r="K34" s="232">
        <v>43248.797999999995</v>
      </c>
      <c r="L34" s="232">
        <v>10529.858</v>
      </c>
      <c r="M34" s="232">
        <v>0</v>
      </c>
      <c r="N34" s="232">
        <v>10529.858</v>
      </c>
      <c r="O34" s="233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/>
      <c r="D38" s="232">
        <v>5555.33</v>
      </c>
      <c r="E38" s="232">
        <v>154951.13200000001</v>
      </c>
      <c r="F38" s="232">
        <v>8006720.8760000002</v>
      </c>
      <c r="G38" s="232">
        <v>180035.899</v>
      </c>
      <c r="H38" s="232">
        <v>8347263.2370000007</v>
      </c>
      <c r="I38" s="232">
        <v>8803.1779999999999</v>
      </c>
      <c r="J38" s="232">
        <v>75880.255000000005</v>
      </c>
      <c r="K38" s="232">
        <v>84683.433000000005</v>
      </c>
      <c r="L38" s="232">
        <v>48039.754999999997</v>
      </c>
      <c r="M38" s="232">
        <v>200000</v>
      </c>
      <c r="N38" s="232">
        <v>248039.755</v>
      </c>
      <c r="O38" s="233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/>
      <c r="D42" s="232">
        <v>4641.2359999999999</v>
      </c>
      <c r="E42" s="232">
        <v>169757.837</v>
      </c>
      <c r="F42" s="232">
        <v>7181787.0750000002</v>
      </c>
      <c r="G42" s="232">
        <v>48973.807000000001</v>
      </c>
      <c r="H42" s="232">
        <v>7405159.9550000001</v>
      </c>
      <c r="I42" s="232">
        <v>386.37900000000002</v>
      </c>
      <c r="J42" s="232">
        <v>93420.433000000005</v>
      </c>
      <c r="K42" s="232">
        <v>93806.812000000005</v>
      </c>
      <c r="L42" s="232">
        <v>20412.938999999998</v>
      </c>
      <c r="M42" s="232">
        <v>1411000</v>
      </c>
      <c r="N42" s="232">
        <v>1431412.939</v>
      </c>
      <c r="O42" s="233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0</v>
      </c>
      <c r="D46" s="232">
        <v>4274.4669999999996</v>
      </c>
      <c r="E46" s="232">
        <v>189464.11900000001</v>
      </c>
      <c r="F46" s="232">
        <v>8090882.8789999997</v>
      </c>
      <c r="G46" s="232">
        <v>83867.75</v>
      </c>
      <c r="H46" s="232">
        <v>8368489.2149999999</v>
      </c>
      <c r="I46" s="232">
        <v>713.44</v>
      </c>
      <c r="J46" s="232">
        <v>196146.30499999999</v>
      </c>
      <c r="K46" s="232">
        <v>196859.745</v>
      </c>
      <c r="L46" s="232">
        <v>17484.952000000001</v>
      </c>
      <c r="M46" s="232">
        <v>1893000</v>
      </c>
      <c r="N46" s="232">
        <v>1910484.952</v>
      </c>
      <c r="O46" s="233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/>
      <c r="D50" s="232">
        <v>3009.8409999999999</v>
      </c>
      <c r="E50" s="232">
        <v>210864.23199999999</v>
      </c>
      <c r="F50" s="232">
        <v>8024907.9409999996</v>
      </c>
      <c r="G50" s="232">
        <v>197261.24</v>
      </c>
      <c r="H50" s="232">
        <f t="shared" si="0"/>
        <v>8436043.2539999988</v>
      </c>
      <c r="I50" s="232">
        <v>1064.4359999999999</v>
      </c>
      <c r="J50" s="232">
        <v>272617.34600000002</v>
      </c>
      <c r="K50" s="232">
        <f t="shared" si="1"/>
        <v>273681.78200000001</v>
      </c>
      <c r="L50" s="232">
        <v>49078.082000000002</v>
      </c>
      <c r="M50" s="232">
        <v>960077.43500000006</v>
      </c>
      <c r="N50" s="232">
        <f t="shared" si="2"/>
        <v>1009155.5170000001</v>
      </c>
      <c r="O50" s="233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0</v>
      </c>
      <c r="D54" s="232">
        <v>2476.4960000000001</v>
      </c>
      <c r="E54" s="232">
        <v>180244.503</v>
      </c>
      <c r="F54" s="232">
        <v>8423796.3859999999</v>
      </c>
      <c r="G54" s="232">
        <v>165031.55600000001</v>
      </c>
      <c r="H54" s="232">
        <v>8771548.9409999996</v>
      </c>
      <c r="I54" s="232">
        <v>71952.479999999996</v>
      </c>
      <c r="J54" s="232">
        <v>371590.10399999999</v>
      </c>
      <c r="K54" s="232">
        <v>443542.58399999997</v>
      </c>
      <c r="L54" s="232">
        <v>48737.601000000002</v>
      </c>
      <c r="M54" s="232">
        <v>1084420.3559999999</v>
      </c>
      <c r="N54" s="232">
        <v>1133157.9569999999</v>
      </c>
      <c r="O54" s="233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/>
      <c r="D58" s="232">
        <v>6079.0950000000003</v>
      </c>
      <c r="E58" s="232">
        <v>195658.60800000001</v>
      </c>
      <c r="F58" s="232">
        <v>7923013.7429999998</v>
      </c>
      <c r="G58" s="232">
        <v>48005.052000000003</v>
      </c>
      <c r="H58" s="232">
        <v>8172756.4979999997</v>
      </c>
      <c r="I58" s="232">
        <v>15.946999999999999</v>
      </c>
      <c r="J58" s="232">
        <v>397713.109</v>
      </c>
      <c r="K58" s="232">
        <v>397729.05599999998</v>
      </c>
      <c r="L58" s="232">
        <v>63530.591999999997</v>
      </c>
      <c r="M58" s="232">
        <v>1175253.139</v>
      </c>
      <c r="N58" s="232">
        <v>1238783.7309999999</v>
      </c>
      <c r="O58" s="233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0</v>
      </c>
      <c r="D62" s="232">
        <v>5699.96</v>
      </c>
      <c r="E62" s="232">
        <v>213372.02900000001</v>
      </c>
      <c r="F62" s="232">
        <v>8364077.5099999998</v>
      </c>
      <c r="G62" s="232">
        <v>48138.764000000003</v>
      </c>
      <c r="H62" s="232">
        <v>8631288.2630000003</v>
      </c>
      <c r="I62" s="232">
        <v>1965.9970000000001</v>
      </c>
      <c r="J62" s="232">
        <v>298786.109</v>
      </c>
      <c r="K62" s="232">
        <v>300752.10599999997</v>
      </c>
      <c r="L62" s="232">
        <v>36122.35</v>
      </c>
      <c r="M62" s="232">
        <v>1139366.5</v>
      </c>
      <c r="N62" s="232">
        <v>1175488.8500000001</v>
      </c>
      <c r="O62" s="233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/>
      <c r="D66" s="232">
        <v>3940.9450000000002</v>
      </c>
      <c r="E66" s="232">
        <v>180366.85500000001</v>
      </c>
      <c r="F66" s="232">
        <v>8539794.3049999997</v>
      </c>
      <c r="G66" s="232">
        <v>35408.904000000002</v>
      </c>
      <c r="H66" s="232">
        <v>8759511.0089999996</v>
      </c>
      <c r="I66" s="232">
        <v>1466.5840000000001</v>
      </c>
      <c r="J66" s="232">
        <v>125726.289</v>
      </c>
      <c r="K66" s="232">
        <v>127192.87300000001</v>
      </c>
      <c r="L66" s="232">
        <v>52589.764999999999</v>
      </c>
      <c r="M66" s="232">
        <v>1163018.1640000001</v>
      </c>
      <c r="N66" s="232">
        <v>1215607.929</v>
      </c>
      <c r="O66" s="233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/>
      <c r="D67" s="74">
        <v>0</v>
      </c>
      <c r="E67" s="74">
        <v>14597.593999999999</v>
      </c>
      <c r="F67" s="74">
        <v>2296362.767</v>
      </c>
      <c r="G67" s="74">
        <v>168.99299999999999</v>
      </c>
      <c r="H67" s="74">
        <v>2311129.3539999998</v>
      </c>
      <c r="I67" s="74">
        <v>2.726</v>
      </c>
      <c r="J67" s="74">
        <v>33152.741999999998</v>
      </c>
      <c r="K67" s="74">
        <v>33155.468000000001</v>
      </c>
      <c r="L67" s="74">
        <v>1940.5640000000001</v>
      </c>
      <c r="M67" s="74">
        <v>495970</v>
      </c>
      <c r="N67" s="74">
        <v>497910.56400000001</v>
      </c>
      <c r="O67" s="75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/>
      <c r="D68" s="74">
        <v>425.55500000000001</v>
      </c>
      <c r="E68" s="74">
        <v>36528.841999999997</v>
      </c>
      <c r="F68" s="74">
        <v>4594095.4740000004</v>
      </c>
      <c r="G68" s="74">
        <v>1873.7159999999999</v>
      </c>
      <c r="H68" s="74">
        <v>4632923.5870000003</v>
      </c>
      <c r="I68" s="74">
        <v>2.726</v>
      </c>
      <c r="J68" s="74">
        <v>72021.523000000001</v>
      </c>
      <c r="K68" s="74">
        <v>72024.248999999996</v>
      </c>
      <c r="L68" s="74">
        <v>31119.841</v>
      </c>
      <c r="M68" s="74">
        <v>745970</v>
      </c>
      <c r="N68" s="74">
        <v>777089.84100000001</v>
      </c>
      <c r="O68" s="75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190</v>
      </c>
      <c r="C69" s="74"/>
      <c r="D69" s="74">
        <v>1818.8050000000001</v>
      </c>
      <c r="E69" s="74">
        <v>62406.675999999999</v>
      </c>
      <c r="F69" s="74">
        <v>6901519.5710000005</v>
      </c>
      <c r="G69" s="74">
        <v>1945.3140000000001</v>
      </c>
      <c r="H69" s="74">
        <v>6967690.3660000004</v>
      </c>
      <c r="I69" s="74">
        <v>932.726</v>
      </c>
      <c r="J69" s="74">
        <v>107539.227</v>
      </c>
      <c r="K69" s="74">
        <v>108471.95299999999</v>
      </c>
      <c r="L69" s="74">
        <v>36033.411999999997</v>
      </c>
      <c r="M69" s="74">
        <v>745970</v>
      </c>
      <c r="N69" s="74">
        <v>782003.41200000001</v>
      </c>
      <c r="O69" s="75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191</v>
      </c>
      <c r="C70" s="232"/>
      <c r="D70" s="232">
        <v>3917.7570000000001</v>
      </c>
      <c r="E70" s="232">
        <v>181563.86199999999</v>
      </c>
      <c r="F70" s="232">
        <v>8837819.9399999995</v>
      </c>
      <c r="G70" s="232">
        <v>36197.716</v>
      </c>
      <c r="H70" s="232">
        <v>9059499.2750000004</v>
      </c>
      <c r="I70" s="232">
        <v>945.65099999999995</v>
      </c>
      <c r="J70" s="232">
        <v>173210.247</v>
      </c>
      <c r="K70" s="232">
        <v>174155.89800000002</v>
      </c>
      <c r="L70" s="232">
        <v>66574.107000000004</v>
      </c>
      <c r="M70" s="232">
        <v>1106042</v>
      </c>
      <c r="N70" s="232">
        <v>1172616.1070000001</v>
      </c>
      <c r="O70" s="233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192</v>
      </c>
      <c r="C71" s="74"/>
      <c r="D71" s="74">
        <v>0</v>
      </c>
      <c r="E71" s="74">
        <v>13703.445</v>
      </c>
      <c r="F71" s="74">
        <v>2311309.551</v>
      </c>
      <c r="G71" s="74">
        <v>109.61199999999999</v>
      </c>
      <c r="H71" s="74">
        <v>2325122.608</v>
      </c>
      <c r="I71" s="74">
        <v>0</v>
      </c>
      <c r="J71" s="74">
        <v>3817.1039999999998</v>
      </c>
      <c r="K71" s="74">
        <v>3817.1039999999998</v>
      </c>
      <c r="L71" s="74">
        <v>3980.2710000000002</v>
      </c>
      <c r="M71" s="74">
        <v>520000</v>
      </c>
      <c r="N71" s="74">
        <v>523980.27100000001</v>
      </c>
      <c r="O71" s="75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5">
      <c r="A72" s="68"/>
      <c r="B72" s="78" t="s">
        <v>193</v>
      </c>
      <c r="C72" s="74">
        <v>0</v>
      </c>
      <c r="D72" s="74">
        <v>561.98900000000003</v>
      </c>
      <c r="E72" s="74">
        <v>37113.754999999997</v>
      </c>
      <c r="F72" s="74">
        <v>4610205.3320000004</v>
      </c>
      <c r="G72" s="74">
        <v>593.28899999999999</v>
      </c>
      <c r="H72" s="74">
        <v>4648474.3650000002</v>
      </c>
      <c r="I72" s="74">
        <v>0</v>
      </c>
      <c r="J72" s="74">
        <v>38343.949999999997</v>
      </c>
      <c r="K72" s="74">
        <v>38343.949999999997</v>
      </c>
      <c r="L72" s="74">
        <v>9361.4989999999998</v>
      </c>
      <c r="M72" s="74">
        <v>746665.09199999995</v>
      </c>
      <c r="N72" s="74">
        <v>756026.5909999999</v>
      </c>
      <c r="O72" s="75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5">
      <c r="A73" s="68"/>
      <c r="B73" s="78" t="s">
        <v>194</v>
      </c>
      <c r="C73" s="74"/>
      <c r="D73" s="74">
        <v>980.38400000000001</v>
      </c>
      <c r="E73" s="74">
        <v>63273.781999999999</v>
      </c>
      <c r="F73" s="74">
        <v>6893070.4419999998</v>
      </c>
      <c r="G73" s="74">
        <v>820.31700000000001</v>
      </c>
      <c r="H73" s="74">
        <v>6958144.9249999998</v>
      </c>
      <c r="I73" s="74">
        <v>0</v>
      </c>
      <c r="J73" s="74">
        <v>44991.589</v>
      </c>
      <c r="K73" s="74">
        <v>44991.589</v>
      </c>
      <c r="L73" s="74">
        <v>17555.715</v>
      </c>
      <c r="M73" s="74">
        <v>946665.09199999995</v>
      </c>
      <c r="N73" s="74">
        <v>964220.80699999991</v>
      </c>
      <c r="O73" s="75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5">
      <c r="A74" s="68"/>
      <c r="B74" s="231" t="s">
        <v>196</v>
      </c>
      <c r="C74" s="232">
        <v>0</v>
      </c>
      <c r="D74" s="232">
        <v>3991.7905900000005</v>
      </c>
      <c r="E74" s="232">
        <v>178021.76699999999</v>
      </c>
      <c r="F74" s="232">
        <v>9944281.6582699995</v>
      </c>
      <c r="G74" s="232">
        <v>2152.1970799999999</v>
      </c>
      <c r="H74" s="232">
        <f t="shared" ref="H74" si="4">SUM(C74:G74)</f>
        <v>10128447.412939999</v>
      </c>
      <c r="I74" s="232">
        <v>177.01770999999999</v>
      </c>
      <c r="J74" s="232">
        <v>137005.15420000002</v>
      </c>
      <c r="K74" s="232">
        <f t="shared" ref="K74" si="5">J74+I74</f>
        <v>137182.17191</v>
      </c>
      <c r="L74" s="232">
        <v>23787.02363</v>
      </c>
      <c r="M74" s="232">
        <v>975047.23332</v>
      </c>
      <c r="N74" s="232">
        <f t="shared" ref="N74" si="6">SUM(L74:M74)</f>
        <v>998834.25694999995</v>
      </c>
      <c r="O74" s="233">
        <f t="shared" ref="O74" si="7">N74+K74+H74</f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3.9" customHeight="1" x14ac:dyDescent="0.25">
      <c r="A75" s="72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255" x14ac:dyDescent="0.35">
      <c r="B76" s="293" t="s">
        <v>149</v>
      </c>
      <c r="C76" s="293"/>
    </row>
  </sheetData>
  <mergeCells count="1">
    <mergeCell ref="B76:C76"/>
  </mergeCells>
  <phoneticPr fontId="0" type="noConversion"/>
  <hyperlinks>
    <hyperlink ref="B76" location="Índice!A1" display="◄ volver al menu"/>
    <hyperlink ref="B76:C76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4" customFormat="1" ht="15.6" x14ac:dyDescent="0.25">
      <c r="B1" s="206" t="s">
        <v>37</v>
      </c>
      <c r="U1" s="207" t="str">
        <f>Índice!B8</f>
        <v>4º Trimestre 2017</v>
      </c>
    </row>
    <row r="2" spans="2:31" s="4" customFormat="1" ht="27" customHeight="1" x14ac:dyDescent="0.25">
      <c r="B2" s="274" t="s">
        <v>137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65" t="s">
        <v>34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  <c r="AA5"/>
      <c r="AB5"/>
      <c r="AC5"/>
      <c r="AD5"/>
      <c r="AE5"/>
    </row>
    <row r="6" spans="2:31" s="13" customFormat="1" ht="24" customHeight="1" x14ac:dyDescent="0.25">
      <c r="B6" s="268"/>
      <c r="C6" s="269"/>
      <c r="D6" s="270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75">
        <v>2017</v>
      </c>
      <c r="O6" s="276"/>
      <c r="P6" s="277">
        <v>2016</v>
      </c>
      <c r="Q6" s="278"/>
      <c r="R6"/>
      <c r="S6" s="268"/>
      <c r="T6" s="269"/>
      <c r="U6" s="270"/>
      <c r="AA6"/>
      <c r="AB6"/>
      <c r="AC6"/>
      <c r="AD6"/>
      <c r="AE6"/>
    </row>
    <row r="7" spans="2:31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371874.99674000003</v>
      </c>
      <c r="G9" s="34">
        <v>363027.42817999999</v>
      </c>
      <c r="H9" s="37">
        <v>359902.07637999998</v>
      </c>
      <c r="I9" s="249"/>
      <c r="J9" s="31">
        <v>365039.43143</v>
      </c>
      <c r="K9" s="34">
        <v>352848.12417999998</v>
      </c>
      <c r="L9" s="37">
        <v>349686.36176999996</v>
      </c>
      <c r="M9"/>
      <c r="N9" s="40">
        <v>97.620821878975121</v>
      </c>
      <c r="O9" s="41">
        <v>96.780391135473138</v>
      </c>
      <c r="P9" s="41">
        <v>96.660276616626874</v>
      </c>
      <c r="Q9" s="42">
        <v>95.794133910450128</v>
      </c>
      <c r="R9"/>
      <c r="S9" s="40">
        <v>1.8725553245638515</v>
      </c>
      <c r="T9" s="41">
        <v>2.8848967310386442</v>
      </c>
      <c r="U9" s="42">
        <v>2.9213934905242933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619389.40318000002</v>
      </c>
      <c r="G10" s="34">
        <v>602269.67906999995</v>
      </c>
      <c r="H10" s="37">
        <v>511893.90002000006</v>
      </c>
      <c r="I10" s="249"/>
      <c r="J10" s="31">
        <v>600432.91390000004</v>
      </c>
      <c r="K10" s="34">
        <v>566907.89358000003</v>
      </c>
      <c r="L10" s="37">
        <v>478837.35319999995</v>
      </c>
      <c r="M10"/>
      <c r="N10" s="40">
        <v>97.236032127429709</v>
      </c>
      <c r="O10" s="41">
        <v>82.644923757476548</v>
      </c>
      <c r="P10" s="41">
        <v>94.416525219737792</v>
      </c>
      <c r="Q10" s="42">
        <v>79.748685009587689</v>
      </c>
      <c r="R10"/>
      <c r="S10" s="40">
        <v>3.1571369325628096</v>
      </c>
      <c r="T10" s="41">
        <v>6.237659748692459</v>
      </c>
      <c r="U10" s="42">
        <v>6.9035021180131606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50036.051059999998</v>
      </c>
      <c r="G11" s="34">
        <v>42009.507969999999</v>
      </c>
      <c r="H11" s="37">
        <v>41146.164100000002</v>
      </c>
      <c r="I11" s="249"/>
      <c r="J11" s="31">
        <v>78511.386960000003</v>
      </c>
      <c r="K11" s="34">
        <v>45930.558040000004</v>
      </c>
      <c r="L11" s="37">
        <v>44975.212350000002</v>
      </c>
      <c r="M11"/>
      <c r="N11" s="40">
        <v>83.958480095931051</v>
      </c>
      <c r="O11" s="41">
        <v>82.233036437388279</v>
      </c>
      <c r="P11" s="41">
        <v>58.501778937367021</v>
      </c>
      <c r="Q11" s="42">
        <v>57.284954567054044</v>
      </c>
      <c r="R11"/>
      <c r="S11" s="40">
        <v>-36.269052175205651</v>
      </c>
      <c r="T11" s="41">
        <v>-8.5369092763585392</v>
      </c>
      <c r="U11" s="42">
        <v>-8.5136857613969603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13561116.432470001</v>
      </c>
      <c r="G12" s="34">
        <v>13524532.529130001</v>
      </c>
      <c r="H12" s="37">
        <v>13275722.98068</v>
      </c>
      <c r="I12" s="249"/>
      <c r="J12" s="31">
        <v>12444107.209899999</v>
      </c>
      <c r="K12" s="34">
        <v>12075763.29249</v>
      </c>
      <c r="L12" s="37">
        <v>11870420.34533</v>
      </c>
      <c r="M12"/>
      <c r="N12" s="40">
        <v>99.730229413469189</v>
      </c>
      <c r="O12" s="41">
        <v>97.895501795805899</v>
      </c>
      <c r="P12" s="41">
        <v>97.040013307527914</v>
      </c>
      <c r="Q12" s="42">
        <v>95.38989133657094</v>
      </c>
      <c r="R12"/>
      <c r="S12" s="40">
        <v>8.9762102152363141</v>
      </c>
      <c r="T12" s="41">
        <v>11.997330533474425</v>
      </c>
      <c r="U12" s="42">
        <v>11.838693108309917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215611.7176</v>
      </c>
      <c r="G13" s="34">
        <v>192636.35058999999</v>
      </c>
      <c r="H13" s="37">
        <v>145660.81096999999</v>
      </c>
      <c r="I13" s="249"/>
      <c r="J13" s="31">
        <v>205188.21802999999</v>
      </c>
      <c r="K13" s="34">
        <v>166822.17024000001</v>
      </c>
      <c r="L13" s="37">
        <v>114407.28437000001</v>
      </c>
      <c r="M13"/>
      <c r="N13" s="40">
        <v>89.344100930254811</v>
      </c>
      <c r="O13" s="41">
        <v>67.557001350097295</v>
      </c>
      <c r="P13" s="41">
        <v>81.302022036961901</v>
      </c>
      <c r="Q13" s="42">
        <v>55.757238631154173</v>
      </c>
      <c r="R13"/>
      <c r="S13" s="40">
        <v>5.0799698296887685</v>
      </c>
      <c r="T13" s="41">
        <v>15.474070570393739</v>
      </c>
      <c r="U13" s="42">
        <v>27.317776811242368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226126.94458000001</v>
      </c>
      <c r="G14" s="34">
        <v>185974.82791000002</v>
      </c>
      <c r="H14" s="37">
        <v>150166.51190000001</v>
      </c>
      <c r="I14" s="249"/>
      <c r="J14" s="31">
        <v>226269.24313999998</v>
      </c>
      <c r="K14" s="34">
        <v>164869.74596999999</v>
      </c>
      <c r="L14" s="37">
        <v>130236.16613999999</v>
      </c>
      <c r="M14"/>
      <c r="N14" s="40">
        <v>82.24355052221793</v>
      </c>
      <c r="O14" s="41">
        <v>66.408057730101049</v>
      </c>
      <c r="P14" s="41">
        <v>72.864408649650116</v>
      </c>
      <c r="Q14" s="42">
        <v>57.558050901075731</v>
      </c>
      <c r="R14"/>
      <c r="S14" s="40">
        <v>-6.2889042286640162E-2</v>
      </c>
      <c r="T14" s="41">
        <v>12.801064146626606</v>
      </c>
      <c r="U14" s="42">
        <v>15.303234386196142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131742.45185000001</v>
      </c>
      <c r="G15" s="34">
        <v>130756.87337999999</v>
      </c>
      <c r="H15" s="37">
        <v>130756.87337999999</v>
      </c>
      <c r="I15" s="249"/>
      <c r="J15" s="31">
        <v>139799.93959999998</v>
      </c>
      <c r="K15" s="34">
        <v>134923.30268999998</v>
      </c>
      <c r="L15" s="37">
        <v>133747.52604999999</v>
      </c>
      <c r="M15"/>
      <c r="N15" s="40">
        <v>99.251889989779301</v>
      </c>
      <c r="O15" s="41">
        <v>99.251889989779301</v>
      </c>
      <c r="P15" s="41">
        <v>96.511703135242271</v>
      </c>
      <c r="Q15" s="42">
        <v>95.670660826236869</v>
      </c>
      <c r="R15"/>
      <c r="S15" s="40">
        <v>-5.7635845716774377</v>
      </c>
      <c r="T15" s="41">
        <v>-3.0879983123247357</v>
      </c>
      <c r="U15" s="42">
        <v>-2.2360433559585835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253948.71600000001</v>
      </c>
      <c r="G16" s="34">
        <v>253948.71432</v>
      </c>
      <c r="H16" s="37">
        <v>253948.71432</v>
      </c>
      <c r="I16" s="249"/>
      <c r="J16" s="31">
        <v>256186.21432</v>
      </c>
      <c r="K16" s="34">
        <v>256186.21432</v>
      </c>
      <c r="L16" s="37">
        <v>256186.21432</v>
      </c>
      <c r="M16"/>
      <c r="N16" s="40">
        <v>99.999999338449101</v>
      </c>
      <c r="O16" s="41">
        <v>99.999999338449101</v>
      </c>
      <c r="P16" s="41">
        <v>100</v>
      </c>
      <c r="Q16" s="42">
        <v>100</v>
      </c>
      <c r="R16"/>
      <c r="S16" s="40">
        <v>-0.87338747947035555</v>
      </c>
      <c r="T16" s="41">
        <v>-0.87338813524335812</v>
      </c>
      <c r="U16" s="42">
        <v>-0.87338813524335812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15429846.713480001</v>
      </c>
      <c r="G18" s="36">
        <v>15295155.91055</v>
      </c>
      <c r="H18" s="39">
        <v>14869198.031749999</v>
      </c>
      <c r="I18"/>
      <c r="J18" s="33">
        <v>14315534.55728</v>
      </c>
      <c r="K18" s="36">
        <v>13764251.301509999</v>
      </c>
      <c r="L18" s="39">
        <v>13378496.463529998</v>
      </c>
      <c r="M18"/>
      <c r="N18" s="46">
        <v>99.127076208655197</v>
      </c>
      <c r="O18" s="47">
        <v>96.366466290036428</v>
      </c>
      <c r="P18" s="47">
        <v>96.149055743855172</v>
      </c>
      <c r="Q18" s="48">
        <v>93.45439676038167</v>
      </c>
      <c r="R18"/>
      <c r="S18" s="46">
        <v>7.7839367558463213</v>
      </c>
      <c r="T18" s="47">
        <v>11.122323877304208</v>
      </c>
      <c r="U18" s="48">
        <v>11.142519432461473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14602416.883450001</v>
      </c>
      <c r="G20" s="34">
        <v>14531839.14435</v>
      </c>
      <c r="H20" s="37">
        <v>14188665.12118</v>
      </c>
      <c r="I20"/>
      <c r="J20" s="31">
        <v>13488090.942189999</v>
      </c>
      <c r="K20" s="34">
        <v>13041449.86829</v>
      </c>
      <c r="L20" s="37">
        <v>12743919.27265</v>
      </c>
      <c r="M20"/>
      <c r="N20" s="40">
        <v>99.516670838373386</v>
      </c>
      <c r="O20" s="41">
        <v>97.16655286879984</v>
      </c>
      <c r="P20" s="41">
        <v>96.688626464528568</v>
      </c>
      <c r="Q20" s="42">
        <v>94.482750207353121</v>
      </c>
      <c r="R20"/>
      <c r="S20" s="40">
        <v>8.2615541816555513</v>
      </c>
      <c r="T20" s="41">
        <v>11.428094967292314</v>
      </c>
      <c r="U20" s="42">
        <v>11.336746707354006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441738.66217999998</v>
      </c>
      <c r="G21" s="34">
        <v>378611.17850000004</v>
      </c>
      <c r="H21" s="37">
        <v>295827.32287000003</v>
      </c>
      <c r="I21"/>
      <c r="J21" s="31">
        <v>431457.46116999997</v>
      </c>
      <c r="K21" s="34">
        <v>331691.91621</v>
      </c>
      <c r="L21" s="37">
        <v>244643.45051</v>
      </c>
      <c r="M21"/>
      <c r="N21" s="40">
        <v>85.709314333397259</v>
      </c>
      <c r="O21" s="41">
        <v>66.968854709270644</v>
      </c>
      <c r="P21" s="41">
        <v>76.877084315690851</v>
      </c>
      <c r="Q21" s="42">
        <v>56.701638638161647</v>
      </c>
      <c r="R21"/>
      <c r="S21" s="40">
        <v>2.3829002706593716</v>
      </c>
      <c r="T21" s="41">
        <v>14.145434361534036</v>
      </c>
      <c r="U21" s="42">
        <v>20.921824088606812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385691.16785000003</v>
      </c>
      <c r="G22" s="34">
        <v>384705.58769999997</v>
      </c>
      <c r="H22" s="37">
        <v>384705.58769999997</v>
      </c>
      <c r="I22"/>
      <c r="J22" s="31">
        <v>395986.15391999995</v>
      </c>
      <c r="K22" s="34">
        <v>391109.51700999995</v>
      </c>
      <c r="L22" s="37">
        <v>389933.74037000001</v>
      </c>
      <c r="M22"/>
      <c r="N22" s="40">
        <v>99.744463904762441</v>
      </c>
      <c r="O22" s="41">
        <v>99.744463904762441</v>
      </c>
      <c r="P22" s="41">
        <v>98.768482973022032</v>
      </c>
      <c r="Q22" s="42">
        <v>98.471559298201456</v>
      </c>
      <c r="R22"/>
      <c r="S22" s="40">
        <v>-2.59983485990265</v>
      </c>
      <c r="T22" s="41">
        <v>-1.6373749631452328</v>
      </c>
      <c r="U22" s="42">
        <v>-1.34077976043806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15429846.713480001</v>
      </c>
      <c r="G24" s="52">
        <v>15295155.91055</v>
      </c>
      <c r="H24" s="53">
        <v>14869198.031749999</v>
      </c>
      <c r="I24"/>
      <c r="J24" s="51">
        <v>14315534.557279998</v>
      </c>
      <c r="K24" s="52">
        <v>13764251.301509999</v>
      </c>
      <c r="L24" s="53">
        <v>13378496.46353</v>
      </c>
      <c r="M24"/>
      <c r="N24" s="54">
        <v>99.127076208655197</v>
      </c>
      <c r="O24" s="55">
        <v>96.366466290036428</v>
      </c>
      <c r="P24" s="55">
        <v>96.149055743855186</v>
      </c>
      <c r="Q24" s="56">
        <v>93.454396760381684</v>
      </c>
      <c r="R24"/>
      <c r="S24" s="54">
        <v>7.7839367558463435</v>
      </c>
      <c r="T24" s="55">
        <v>11.122323877304208</v>
      </c>
      <c r="U24" s="56">
        <v>11.142519432461452</v>
      </c>
    </row>
    <row r="25" spans="2:31" ht="6.75" customHeight="1" x14ac:dyDescent="0.25">
      <c r="F25" s="11"/>
      <c r="J25" s="11"/>
    </row>
    <row r="26" spans="2:31" x14ac:dyDescent="0.25">
      <c r="C26" s="212" t="s">
        <v>149</v>
      </c>
      <c r="F26" s="11"/>
      <c r="J26" s="11"/>
    </row>
    <row r="28" spans="2:31" x14ac:dyDescent="0.25">
      <c r="F28" s="120"/>
      <c r="G28" s="120"/>
    </row>
    <row r="29" spans="2:31" x14ac:dyDescent="0.25">
      <c r="G29" s="121"/>
      <c r="K29" s="166"/>
    </row>
    <row r="30" spans="2:31" x14ac:dyDescent="0.25">
      <c r="G30" s="121"/>
    </row>
    <row r="31" spans="2:31" x14ac:dyDescent="0.25">
      <c r="F31" s="121"/>
      <c r="G31" s="120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F9" sqref="F9:U34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4" customFormat="1" ht="15.6" x14ac:dyDescent="0.25">
      <c r="B1" s="206" t="s">
        <v>37</v>
      </c>
      <c r="U1" s="207" t="str">
        <f>Índice!B8</f>
        <v>4º Trimestre 2017</v>
      </c>
    </row>
    <row r="2" spans="2:24" s="4" customFormat="1" ht="27" customHeight="1" x14ac:dyDescent="0.25">
      <c r="B2" s="274" t="s">
        <v>138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5" t="s">
        <v>14</v>
      </c>
      <c r="C5" s="266"/>
      <c r="D5" s="267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9" t="s">
        <v>185</v>
      </c>
      <c r="T5" s="266"/>
      <c r="U5" s="267"/>
    </row>
    <row r="6" spans="2:24" s="13" customFormat="1" ht="24" customHeight="1" x14ac:dyDescent="0.25">
      <c r="B6" s="268"/>
      <c r="C6" s="269"/>
      <c r="D6" s="270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75">
        <v>2017</v>
      </c>
      <c r="O6" s="276"/>
      <c r="P6" s="280">
        <v>2016</v>
      </c>
      <c r="Q6" s="281"/>
      <c r="R6"/>
      <c r="S6" s="268"/>
      <c r="T6" s="269"/>
      <c r="U6" s="270"/>
    </row>
    <row r="7" spans="2:24" s="13" customFormat="1" ht="12.75" customHeight="1" x14ac:dyDescent="0.25">
      <c r="B7" s="271"/>
      <c r="C7" s="272"/>
      <c r="D7" s="273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v>7050554.5035699997</v>
      </c>
      <c r="G9" s="34">
        <v>6570557.3140999991</v>
      </c>
      <c r="H9" s="37">
        <v>6470111.7907999996</v>
      </c>
      <c r="I9"/>
      <c r="J9" s="31">
        <v>6347910.034</v>
      </c>
      <c r="K9" s="34">
        <v>6253802.3231899962</v>
      </c>
      <c r="L9" s="37">
        <v>6078943.3300199993</v>
      </c>
      <c r="M9"/>
      <c r="N9" s="40">
        <v>93.192064691834418</v>
      </c>
      <c r="O9" s="41">
        <v>91.767417548845316</v>
      </c>
      <c r="P9" s="41">
        <v>98.517500873422065</v>
      </c>
      <c r="Q9" s="42">
        <v>95.762909327016459</v>
      </c>
      <c r="R9"/>
      <c r="S9" s="40">
        <v>11.06891033122035</v>
      </c>
      <c r="T9" s="41">
        <v>5.0649984527881609</v>
      </c>
      <c r="U9" s="42">
        <v>6.4348101231388455</v>
      </c>
      <c r="W9" s="130"/>
      <c r="X9" s="9"/>
    </row>
    <row r="10" spans="2:24" s="8" customFormat="1" ht="15.9" customHeight="1" x14ac:dyDescent="0.25">
      <c r="B10" s="27"/>
      <c r="C10" s="131" t="s">
        <v>94</v>
      </c>
      <c r="D10" s="21"/>
      <c r="E10"/>
      <c r="F10" s="31">
        <v>5114554.2699800003</v>
      </c>
      <c r="G10" s="34">
        <v>5142483.1475599995</v>
      </c>
      <c r="H10" s="37">
        <v>5068764.5718899993</v>
      </c>
      <c r="I10"/>
      <c r="J10" s="31">
        <v>4855624.7899999991</v>
      </c>
      <c r="K10" s="34">
        <v>4851196.7706299983</v>
      </c>
      <c r="L10" s="37">
        <v>4775555.3056799993</v>
      </c>
      <c r="M10"/>
      <c r="N10" s="40">
        <v>100.54606669722772</v>
      </c>
      <c r="O10" s="41">
        <v>99.104717719806686</v>
      </c>
      <c r="P10" s="41">
        <v>99.908806393378654</v>
      </c>
      <c r="Q10" s="42">
        <v>98.350995231655872</v>
      </c>
      <c r="R10"/>
      <c r="S10" s="40">
        <v>5.3325677163782892</v>
      </c>
      <c r="T10" s="41">
        <v>6.0044230465665871</v>
      </c>
      <c r="U10" s="42">
        <v>6.1397941693034142</v>
      </c>
      <c r="V10" s="132"/>
      <c r="W10" s="130"/>
      <c r="X10" s="9"/>
    </row>
    <row r="11" spans="2:24" s="8" customFormat="1" ht="15.9" customHeight="1" x14ac:dyDescent="0.25">
      <c r="B11" s="27"/>
      <c r="C11" s="131" t="s">
        <v>95</v>
      </c>
      <c r="D11" s="21"/>
      <c r="E11"/>
      <c r="F11" s="31">
        <v>1574823.6905900002</v>
      </c>
      <c r="G11" s="34">
        <v>1051059.0672000002</v>
      </c>
      <c r="H11" s="37">
        <v>1029897.50122</v>
      </c>
      <c r="I11"/>
      <c r="J11" s="31">
        <v>1182456.466</v>
      </c>
      <c r="K11" s="34">
        <v>1074129.2457000001</v>
      </c>
      <c r="L11" s="37">
        <v>981433.92732000002</v>
      </c>
      <c r="M11"/>
      <c r="N11" s="40">
        <v>66.741380224361862</v>
      </c>
      <c r="O11" s="41">
        <v>65.39763831176262</v>
      </c>
      <c r="P11" s="41">
        <v>90.838798432347531</v>
      </c>
      <c r="Q11" s="42">
        <v>82.999582271301989</v>
      </c>
      <c r="R11"/>
      <c r="S11" s="40">
        <v>33.182382258629396</v>
      </c>
      <c r="T11" s="41">
        <v>-2.1478028451748621</v>
      </c>
      <c r="U11" s="42">
        <v>4.9380373503430164</v>
      </c>
      <c r="W11" s="9"/>
      <c r="X11" s="9"/>
    </row>
    <row r="12" spans="2:24" s="8" customFormat="1" ht="15.9" customHeight="1" x14ac:dyDescent="0.25">
      <c r="B12" s="27"/>
      <c r="C12" s="131" t="s">
        <v>96</v>
      </c>
      <c r="D12" s="21"/>
      <c r="E12"/>
      <c r="F12" s="31">
        <v>361176.54300000001</v>
      </c>
      <c r="G12" s="34">
        <v>377015.09934000002</v>
      </c>
      <c r="H12" s="37">
        <v>371449.71768999996</v>
      </c>
      <c r="I12"/>
      <c r="J12" s="31">
        <v>309828.77800000017</v>
      </c>
      <c r="K12" s="34">
        <v>328476.30685999757</v>
      </c>
      <c r="L12" s="37">
        <v>321954.09701999999</v>
      </c>
      <c r="M12"/>
      <c r="N12" s="40">
        <v>104.38526716282348</v>
      </c>
      <c r="O12" s="41">
        <v>102.84436375758766</v>
      </c>
      <c r="P12" s="41">
        <v>106.01865616885897</v>
      </c>
      <c r="Q12" s="42">
        <v>103.9135548021946</v>
      </c>
      <c r="R12"/>
      <c r="S12" s="40">
        <v>16.572948882107987</v>
      </c>
      <c r="T12" s="41">
        <v>14.776953913053624</v>
      </c>
      <c r="U12" s="42">
        <v>15.373502349599001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v>7440407.6407299992</v>
      </c>
      <c r="G13" s="34">
        <v>7766653.9062399995</v>
      </c>
      <c r="H13" s="37">
        <v>7632831.1396600008</v>
      </c>
      <c r="I13"/>
      <c r="J13" s="31">
        <v>7116878</v>
      </c>
      <c r="K13" s="229">
        <v>6818033.0379599994</v>
      </c>
      <c r="L13" s="119">
        <v>6270018.7387700025</v>
      </c>
      <c r="M13"/>
      <c r="N13" s="40">
        <v>104.38479020590317</v>
      </c>
      <c r="O13" s="41">
        <v>102.5861956524619</v>
      </c>
      <c r="P13" s="41">
        <v>95.800898061762467</v>
      </c>
      <c r="Q13" s="42">
        <v>88.100691606207135</v>
      </c>
      <c r="R13"/>
      <c r="S13" s="40">
        <v>4.5459489502278849</v>
      </c>
      <c r="T13" s="41">
        <v>13.913409673999366</v>
      </c>
      <c r="U13" s="42">
        <v>21.735380031054618</v>
      </c>
      <c r="W13" s="9"/>
      <c r="X13" s="9"/>
    </row>
    <row r="14" spans="2:24" s="8" customFormat="1" ht="15.9" customHeight="1" x14ac:dyDescent="0.25">
      <c r="B14" s="27"/>
      <c r="C14" s="131" t="s">
        <v>98</v>
      </c>
      <c r="D14" s="21"/>
      <c r="E14"/>
      <c r="F14" s="31">
        <v>171909.46100000001</v>
      </c>
      <c r="G14" s="34">
        <v>184894.03805999999</v>
      </c>
      <c r="H14" s="37">
        <v>182468.69989000002</v>
      </c>
      <c r="I14"/>
      <c r="J14" s="31">
        <v>155446.67600000001</v>
      </c>
      <c r="K14" s="229">
        <v>163320.65120999995</v>
      </c>
      <c r="L14" s="119">
        <v>160021.88035999998</v>
      </c>
      <c r="M14"/>
      <c r="N14" s="40">
        <v>107.55314860768482</v>
      </c>
      <c r="O14" s="41">
        <v>106.14232563384047</v>
      </c>
      <c r="P14" s="41">
        <v>105.06538667317655</v>
      </c>
      <c r="Q14" s="42">
        <v>102.94326291029856</v>
      </c>
      <c r="R14"/>
      <c r="S14" s="40">
        <v>10.590631735348266</v>
      </c>
      <c r="T14" s="41">
        <v>13.209221669255221</v>
      </c>
      <c r="U14" s="42">
        <v>14.027343935405344</v>
      </c>
      <c r="W14" s="9"/>
      <c r="X14" s="9"/>
    </row>
    <row r="15" spans="2:24" s="8" customFormat="1" ht="15.9" customHeight="1" x14ac:dyDescent="0.25">
      <c r="B15" s="27"/>
      <c r="C15" s="131" t="s">
        <v>100</v>
      </c>
      <c r="D15" s="21"/>
      <c r="E15"/>
      <c r="F15" s="31">
        <v>5677933.8857300002</v>
      </c>
      <c r="G15" s="229">
        <v>6047093.2753700009</v>
      </c>
      <c r="H15" s="37">
        <v>5933578.9324400006</v>
      </c>
      <c r="I15"/>
      <c r="J15" s="31">
        <v>5440847.8690000009</v>
      </c>
      <c r="K15" s="229">
        <v>5162817.7464599991</v>
      </c>
      <c r="L15" s="119">
        <v>4631395.1358800009</v>
      </c>
      <c r="M15"/>
      <c r="N15" s="40">
        <v>106.50165002040242</v>
      </c>
      <c r="O15" s="41">
        <v>104.50243084641224</v>
      </c>
      <c r="P15" s="41">
        <v>94.889948602972012</v>
      </c>
      <c r="Q15" s="42">
        <v>85.122672925078987</v>
      </c>
      <c r="R15"/>
      <c r="S15" s="40">
        <v>4.3575196814604977</v>
      </c>
      <c r="T15" s="41">
        <v>17.127769608298205</v>
      </c>
      <c r="U15" s="42">
        <v>28.116447816594569</v>
      </c>
      <c r="W15" s="9"/>
      <c r="X15" s="9"/>
    </row>
    <row r="16" spans="2:24" s="8" customFormat="1" ht="15.9" customHeight="1" x14ac:dyDescent="0.25">
      <c r="B16" s="27"/>
      <c r="C16" s="131" t="s">
        <v>99</v>
      </c>
      <c r="D16" s="21"/>
      <c r="E16"/>
      <c r="F16" s="31">
        <v>1514073.1159999999</v>
      </c>
      <c r="G16" s="34">
        <v>1455334.0286300001</v>
      </c>
      <c r="H16" s="37">
        <v>1437496.6993800001</v>
      </c>
      <c r="I16"/>
      <c r="J16" s="31">
        <v>1454529.8390000002</v>
      </c>
      <c r="K16" s="34">
        <v>1418241.75969</v>
      </c>
      <c r="L16" s="119">
        <v>1405103.40136</v>
      </c>
      <c r="M16"/>
      <c r="N16" s="40">
        <v>96.12045899572</v>
      </c>
      <c r="O16" s="41">
        <v>94.942356758681143</v>
      </c>
      <c r="P16" s="41">
        <v>97.505167763698225</v>
      </c>
      <c r="Q16" s="42">
        <v>96.601895931266611</v>
      </c>
      <c r="R16"/>
      <c r="S16" s="40">
        <v>4.0936442418352925</v>
      </c>
      <c r="T16" s="41">
        <v>2.6153699597808888</v>
      </c>
      <c r="U16" s="42">
        <v>2.3054031460351343</v>
      </c>
      <c r="W16" s="9"/>
      <c r="X16" s="9"/>
    </row>
    <row r="17" spans="2:24" s="8" customFormat="1" ht="15.9" customHeight="1" x14ac:dyDescent="0.25">
      <c r="B17" s="27"/>
      <c r="C17" s="131" t="s">
        <v>97</v>
      </c>
      <c r="D17" s="21"/>
      <c r="E17"/>
      <c r="F17" s="31">
        <v>76491.178</v>
      </c>
      <c r="G17" s="34">
        <v>79332.564179999899</v>
      </c>
      <c r="H17" s="37">
        <v>79286.807950000002</v>
      </c>
      <c r="I17"/>
      <c r="J17" s="31">
        <v>66053.616000000009</v>
      </c>
      <c r="K17" s="34">
        <v>73652.880600000033</v>
      </c>
      <c r="L17" s="119">
        <v>73498.32117000116</v>
      </c>
      <c r="M17"/>
      <c r="N17" s="40">
        <v>103.71465867606314</v>
      </c>
      <c r="O17" s="41">
        <v>103.65483971236526</v>
      </c>
      <c r="P17" s="41">
        <v>111.50469127988394</v>
      </c>
      <c r="Q17" s="42">
        <v>111.27070041101331</v>
      </c>
      <c r="R17"/>
      <c r="S17" s="40">
        <v>15.801651191965016</v>
      </c>
      <c r="T17" s="41">
        <v>7.7114208347743407</v>
      </c>
      <c r="U17" s="42">
        <v>7.8756721076799874</v>
      </c>
      <c r="W17" s="130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v>221003.52529999998</v>
      </c>
      <c r="G18" s="34">
        <v>277685.36982999998</v>
      </c>
      <c r="H18" s="37">
        <v>197731.63540000003</v>
      </c>
      <c r="I18"/>
      <c r="J18" s="31">
        <v>211275.77288</v>
      </c>
      <c r="K18" s="34">
        <v>301396.69112000015</v>
      </c>
      <c r="L18" s="37">
        <v>209360.85307000004</v>
      </c>
      <c r="M18"/>
      <c r="N18" s="40">
        <v>125.64748433449537</v>
      </c>
      <c r="O18" s="41">
        <v>89.469901048677997</v>
      </c>
      <c r="P18" s="41">
        <v>142.65558564123054</v>
      </c>
      <c r="Q18" s="42">
        <v>99.093639661615342</v>
      </c>
      <c r="R18"/>
      <c r="S18" s="40">
        <v>4.6042914847246319</v>
      </c>
      <c r="T18" s="41">
        <v>-7.8671471813071658</v>
      </c>
      <c r="U18" s="42">
        <v>-5.5546285274791884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v>350308.12708000001</v>
      </c>
      <c r="G19" s="34">
        <v>484638.22933999996</v>
      </c>
      <c r="H19" s="37">
        <v>394186.74657000002</v>
      </c>
      <c r="I19"/>
      <c r="J19" s="31">
        <v>274710.59847999999</v>
      </c>
      <c r="K19" s="34">
        <v>394858.11183000007</v>
      </c>
      <c r="L19" s="37">
        <v>242248.08891000005</v>
      </c>
      <c r="M19"/>
      <c r="N19" s="40">
        <v>138.34627057605286</v>
      </c>
      <c r="O19" s="41">
        <v>112.52572124310991</v>
      </c>
      <c r="P19" s="41">
        <v>143.73603130523094</v>
      </c>
      <c r="Q19" s="42">
        <v>88.183015235080802</v>
      </c>
      <c r="R19"/>
      <c r="S19" s="40">
        <v>27.518970515986041</v>
      </c>
      <c r="T19" s="41">
        <v>22.737311155621718</v>
      </c>
      <c r="U19" s="42">
        <v>62.720270918813384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v>2252.2480599999999</v>
      </c>
      <c r="G20" s="34">
        <v>1562.83889</v>
      </c>
      <c r="H20" s="37">
        <v>1292.3187699999999</v>
      </c>
      <c r="I20"/>
      <c r="J20" s="31">
        <v>2033.7642499999999</v>
      </c>
      <c r="K20" s="34">
        <v>2025.4979600000004</v>
      </c>
      <c r="L20" s="37">
        <v>1683.3928600000002</v>
      </c>
      <c r="M20"/>
      <c r="N20" s="40">
        <v>69.390175876097771</v>
      </c>
      <c r="O20" s="41">
        <v>57.379060191087476</v>
      </c>
      <c r="P20" s="41">
        <v>99.593547285532253</v>
      </c>
      <c r="Q20" s="42">
        <v>82.772271171548041</v>
      </c>
      <c r="R20"/>
      <c r="S20" s="40">
        <v>10.742828722650621</v>
      </c>
      <c r="T20" s="41">
        <v>-22.841744555496881</v>
      </c>
      <c r="U20" s="42">
        <v>-23.23130264435126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v>3596.0720000000001</v>
      </c>
      <c r="G21" s="34">
        <v>2173.88319</v>
      </c>
      <c r="H21" s="37">
        <v>1988.2865000000002</v>
      </c>
      <c r="I21"/>
      <c r="J21" s="31">
        <v>6946.8190100000002</v>
      </c>
      <c r="K21" s="34">
        <v>7939.6054600000007</v>
      </c>
      <c r="L21" s="37">
        <v>7758.4901900000004</v>
      </c>
      <c r="M21"/>
      <c r="N21" s="40">
        <v>60.451603583020585</v>
      </c>
      <c r="O21" s="41">
        <v>55.290508643875881</v>
      </c>
      <c r="P21" s="41">
        <v>114.29123817060551</v>
      </c>
      <c r="Q21" s="42">
        <v>111.68406977109369</v>
      </c>
      <c r="R21"/>
      <c r="S21" s="40">
        <v>-48.234263843301136</v>
      </c>
      <c r="T21" s="41">
        <v>-72.61975798480043</v>
      </c>
      <c r="U21" s="42">
        <v>-74.372765173271432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v>19878.699129999997</v>
      </c>
      <c r="G22" s="34">
        <v>16342.592619999998</v>
      </c>
      <c r="H22" s="37">
        <v>13491.356739999999</v>
      </c>
      <c r="I22"/>
      <c r="J22" s="31">
        <v>14528.321739999999</v>
      </c>
      <c r="K22" s="34">
        <v>20744.893049999999</v>
      </c>
      <c r="L22" s="37">
        <v>19735.402539999999</v>
      </c>
      <c r="M22"/>
      <c r="N22" s="40">
        <v>82.211579908347858</v>
      </c>
      <c r="O22" s="41">
        <v>67.86840855013233</v>
      </c>
      <c r="P22" s="41">
        <v>142.78932846651014</v>
      </c>
      <c r="Q22" s="42">
        <v>135.84089678895012</v>
      </c>
      <c r="R22"/>
      <c r="S22" s="40">
        <v>36.8272226190387</v>
      </c>
      <c r="T22" s="41">
        <v>-21.221128590007364</v>
      </c>
      <c r="U22" s="42">
        <v>-31.638806390416807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v>110609.24233000001</v>
      </c>
      <c r="G23" s="34">
        <v>58899.937599999997</v>
      </c>
      <c r="H23" s="37">
        <v>58689.2736</v>
      </c>
      <c r="I23"/>
      <c r="J23" s="31">
        <v>74626.299529999989</v>
      </c>
      <c r="K23" s="34">
        <v>52364.481339999998</v>
      </c>
      <c r="L23" s="37">
        <v>52104.36434</v>
      </c>
      <c r="M23"/>
      <c r="N23" s="40">
        <v>53.250466560717825</v>
      </c>
      <c r="O23" s="41">
        <v>53.060008697014638</v>
      </c>
      <c r="P23" s="41">
        <v>70.168937318068842</v>
      </c>
      <c r="Q23" s="42">
        <v>69.820377893793179</v>
      </c>
      <c r="R23"/>
      <c r="S23" s="40">
        <v>48.217509144393219</v>
      </c>
      <c r="T23" s="41">
        <v>12.480704654679187</v>
      </c>
      <c r="U23" s="42">
        <v>12.637922645080302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v>234236.65528000001</v>
      </c>
      <c r="G24" s="34">
        <v>187288</v>
      </c>
      <c r="H24" s="37">
        <v>187288</v>
      </c>
      <c r="I24"/>
      <c r="J24" s="31">
        <v>237153.40932999999</v>
      </c>
      <c r="K24" s="34">
        <v>210488</v>
      </c>
      <c r="L24" s="37">
        <v>210488</v>
      </c>
      <c r="M24"/>
      <c r="N24" s="40">
        <v>79.956742797629659</v>
      </c>
      <c r="O24" s="41">
        <v>79.956742797629659</v>
      </c>
      <c r="P24" s="41">
        <v>88.756050606510584</v>
      </c>
      <c r="Q24" s="42">
        <v>88.756050606510584</v>
      </c>
      <c r="R24"/>
      <c r="S24" s="40">
        <v>-1.2299017999531703</v>
      </c>
      <c r="T24" s="41">
        <v>-11.022006005092921</v>
      </c>
      <c r="U24" s="42">
        <v>-11.022006005092921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0</v>
      </c>
      <c r="O25" s="41" t="s">
        <v>0</v>
      </c>
      <c r="P25" s="41" t="s">
        <v>0</v>
      </c>
      <c r="Q25" s="42" t="s">
        <v>0</v>
      </c>
      <c r="R25"/>
      <c r="S25" s="40" t="s">
        <v>0</v>
      </c>
      <c r="T25" s="41" t="s">
        <v>0</v>
      </c>
      <c r="U25" s="42" t="s">
        <v>0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v>15432846.713479999</v>
      </c>
      <c r="G27" s="36">
        <v>15365802.071809998</v>
      </c>
      <c r="H27" s="39">
        <v>14957610.548040001</v>
      </c>
      <c r="I27"/>
      <c r="J27" s="33">
        <v>14286063.019219996</v>
      </c>
      <c r="K27" s="36">
        <v>14061652.641909996</v>
      </c>
      <c r="L27" s="39">
        <v>13092340.660700001</v>
      </c>
      <c r="M27"/>
      <c r="N27" s="46">
        <v>99.565571777425603</v>
      </c>
      <c r="O27" s="47">
        <v>96.920618896415917</v>
      </c>
      <c r="P27" s="47">
        <v>98.429165705008543</v>
      </c>
      <c r="Q27" s="48">
        <v>91.644147467962298</v>
      </c>
      <c r="R27"/>
      <c r="S27" s="46">
        <v>8.02728990287358</v>
      </c>
      <c r="T27" s="47">
        <v>9.2745103517424035</v>
      </c>
      <c r="U27" s="48">
        <v>14.247031418446699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v>15064526.044739999</v>
      </c>
      <c r="G29" s="34">
        <v>15101097.658399997</v>
      </c>
      <c r="H29" s="37">
        <v>14696153.631200001</v>
      </c>
      <c r="I29"/>
      <c r="J29" s="31">
        <v>13952808.169609997</v>
      </c>
      <c r="K29" s="229">
        <v>13770115.662059996</v>
      </c>
      <c r="L29" s="37">
        <v>12802254.403630001</v>
      </c>
      <c r="M29"/>
      <c r="N29" s="40">
        <v>100.24276644051983</v>
      </c>
      <c r="O29" s="41">
        <v>97.554702932930169</v>
      </c>
      <c r="P29" s="41">
        <v>98.69063986740737</v>
      </c>
      <c r="Q29" s="42">
        <v>91.753962700598393</v>
      </c>
      <c r="R29"/>
      <c r="S29" s="40">
        <v>7.9676998466257531</v>
      </c>
      <c r="T29" s="41">
        <v>9.665728516770411</v>
      </c>
      <c r="U29" s="42">
        <v>14.793482209141185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v>23474.771129999997</v>
      </c>
      <c r="G30" s="34">
        <v>18516.475809999996</v>
      </c>
      <c r="H30" s="37">
        <v>15479.643239999999</v>
      </c>
      <c r="I30"/>
      <c r="J30" s="31">
        <v>21475.140749999999</v>
      </c>
      <c r="K30" s="34">
        <v>28684.498509999998</v>
      </c>
      <c r="L30" s="37">
        <v>27493.89273</v>
      </c>
      <c r="M30"/>
      <c r="N30" s="40">
        <v>78.878195265284361</v>
      </c>
      <c r="O30" s="41">
        <v>65.941615167517085</v>
      </c>
      <c r="P30" s="41">
        <v>133.57071249928828</v>
      </c>
      <c r="Q30" s="42">
        <v>128.02660085010154</v>
      </c>
      <c r="R30"/>
      <c r="S30" s="40">
        <v>9.3113726390827054</v>
      </c>
      <c r="T30" s="41">
        <v>-35.447796643386397</v>
      </c>
      <c r="U30" s="42">
        <v>-43.697884501057338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v>344845.89760999999</v>
      </c>
      <c r="G31" s="34">
        <v>246187.9376</v>
      </c>
      <c r="H31" s="37">
        <v>245977.27360000001</v>
      </c>
      <c r="I31"/>
      <c r="J31" s="31">
        <v>311779.70886000001</v>
      </c>
      <c r="K31" s="34">
        <v>262852.48134</v>
      </c>
      <c r="L31" s="37">
        <v>262592.36433999997</v>
      </c>
      <c r="M31"/>
      <c r="N31" s="40">
        <v>71.390710838156394</v>
      </c>
      <c r="O31" s="41">
        <v>71.329621522186571</v>
      </c>
      <c r="P31" s="41">
        <v>84.307116169009561</v>
      </c>
      <c r="Q31" s="42">
        <v>84.223686429161788</v>
      </c>
      <c r="R31"/>
      <c r="S31" s="40">
        <v>10.605625642189519</v>
      </c>
      <c r="T31" s="41">
        <v>-6.3398845067185743</v>
      </c>
      <c r="U31" s="42">
        <v>-6.3273320158262596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0</v>
      </c>
      <c r="O32" s="41" t="s">
        <v>0</v>
      </c>
      <c r="P32" s="41" t="s">
        <v>0</v>
      </c>
      <c r="Q32" s="42" t="s">
        <v>0</v>
      </c>
      <c r="R32"/>
      <c r="S32" s="40" t="s">
        <v>0</v>
      </c>
      <c r="T32" s="41" t="s">
        <v>0</v>
      </c>
      <c r="U32" s="42" t="s">
        <v>0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v>15432846.713479998</v>
      </c>
      <c r="G34" s="52">
        <v>15365802.071809998</v>
      </c>
      <c r="H34" s="53">
        <v>14957610.548040001</v>
      </c>
      <c r="I34"/>
      <c r="J34" s="51">
        <v>14286063.019219998</v>
      </c>
      <c r="K34" s="52">
        <v>14061652.641909996</v>
      </c>
      <c r="L34" s="53">
        <v>13092340.660700001</v>
      </c>
      <c r="M34"/>
      <c r="N34" s="54">
        <v>99.565571777425617</v>
      </c>
      <c r="O34" s="55">
        <v>96.920618896415945</v>
      </c>
      <c r="P34" s="55">
        <v>98.429165705008529</v>
      </c>
      <c r="Q34" s="56">
        <v>91.644147467962284</v>
      </c>
      <c r="R34"/>
      <c r="S34" s="54">
        <v>8.0272899028735587</v>
      </c>
      <c r="T34" s="55">
        <v>9.2745103517424035</v>
      </c>
      <c r="U34" s="56">
        <v>14.247031418446699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2" t="s">
        <v>149</v>
      </c>
      <c r="F37" s="165"/>
      <c r="G37" s="165"/>
      <c r="H37" s="165"/>
      <c r="I37" s="165">
        <f>SUM(I10:I12)</f>
        <v>0</v>
      </c>
      <c r="J37" s="165"/>
      <c r="K37" s="165"/>
      <c r="L37" s="165"/>
    </row>
    <row r="38" spans="1:21" x14ac:dyDescent="0.25">
      <c r="G38" s="121"/>
      <c r="H38" s="120"/>
      <c r="K38" s="166"/>
    </row>
    <row r="39" spans="1:21" x14ac:dyDescent="0.25">
      <c r="F39" s="120"/>
      <c r="G39" s="120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topLeftCell="A4" zoomScale="91" zoomScaleNormal="91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0" width="1.6640625" style="157" customWidth="1"/>
    <col min="11" max="11" width="5.6640625" style="157" customWidth="1"/>
    <col min="12" max="12" width="2.6640625" style="157" customWidth="1"/>
    <col min="13" max="13" width="13.109375" style="157" customWidth="1"/>
    <col min="14" max="14" width="12.5546875" style="157" customWidth="1"/>
    <col min="15" max="15" width="4.44140625" style="157" customWidth="1"/>
    <col min="16" max="16384" width="12.5546875" style="157"/>
  </cols>
  <sheetData>
    <row r="1" spans="1:9" s="209" customFormat="1" ht="15.6" x14ac:dyDescent="0.25">
      <c r="A1" s="208"/>
      <c r="B1" s="206" t="s">
        <v>37</v>
      </c>
      <c r="C1" s="208"/>
      <c r="D1" s="208"/>
      <c r="E1" s="208"/>
      <c r="F1" s="208"/>
      <c r="G1" s="208"/>
      <c r="H1" s="208"/>
      <c r="I1" s="207" t="str">
        <f>Índice!B8</f>
        <v>4º Trimestre 2017</v>
      </c>
    </row>
    <row r="2" spans="1:9" ht="24.75" customHeight="1" x14ac:dyDescent="0.2">
      <c r="A2" s="158"/>
      <c r="B2" s="282" t="s">
        <v>136</v>
      </c>
      <c r="C2" s="282"/>
      <c r="D2" s="282"/>
      <c r="E2" s="282"/>
      <c r="F2" s="282"/>
      <c r="G2" s="282"/>
      <c r="H2" s="282"/>
      <c r="I2" s="282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186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3" t="s">
        <v>112</v>
      </c>
      <c r="C6" s="284"/>
      <c r="D6" s="90"/>
      <c r="E6" s="182">
        <v>15101097.658399997</v>
      </c>
      <c r="F6"/>
      <c r="G6" s="182">
        <v>13770115.662059996</v>
      </c>
      <c r="H6"/>
      <c r="I6" s="227">
        <v>9.665728516770411</v>
      </c>
    </row>
    <row r="7" spans="1:9" ht="19.5" customHeight="1" x14ac:dyDescent="0.25">
      <c r="A7" s="90"/>
      <c r="B7" s="285" t="s">
        <v>113</v>
      </c>
      <c r="C7" s="286"/>
      <c r="D7" s="90"/>
      <c r="E7" s="183">
        <v>14531839.14435</v>
      </c>
      <c r="F7"/>
      <c r="G7" s="183">
        <v>13041449.86829</v>
      </c>
      <c r="H7"/>
      <c r="I7" s="226">
        <v>11.428094967292314</v>
      </c>
    </row>
    <row r="8" spans="1:9" ht="13.2" x14ac:dyDescent="0.25">
      <c r="A8" s="90"/>
      <c r="B8" s="162"/>
      <c r="C8" s="163" t="s">
        <v>114</v>
      </c>
      <c r="D8" s="90"/>
      <c r="E8" s="184">
        <v>363027.42817999999</v>
      </c>
      <c r="F8"/>
      <c r="G8" s="184">
        <v>352848.12417999998</v>
      </c>
      <c r="H8"/>
      <c r="I8" s="201">
        <v>2.8848967310386442</v>
      </c>
    </row>
    <row r="9" spans="1:9" ht="13.2" x14ac:dyDescent="0.25">
      <c r="A9" s="90"/>
      <c r="B9" s="162"/>
      <c r="C9" s="163" t="s">
        <v>129</v>
      </c>
      <c r="D9" s="90"/>
      <c r="E9" s="184">
        <v>602269.67906999995</v>
      </c>
      <c r="F9"/>
      <c r="G9" s="184">
        <v>566907.89358000003</v>
      </c>
      <c r="H9"/>
      <c r="I9" s="201">
        <v>6.237659748692459</v>
      </c>
    </row>
    <row r="10" spans="1:9" ht="13.2" x14ac:dyDescent="0.25">
      <c r="A10" s="90"/>
      <c r="B10" s="162"/>
      <c r="C10" s="163" t="s">
        <v>115</v>
      </c>
      <c r="D10" s="90"/>
      <c r="E10" s="184">
        <v>42009.507969999999</v>
      </c>
      <c r="F10"/>
      <c r="G10" s="184">
        <v>45930.558040000004</v>
      </c>
      <c r="H10"/>
      <c r="I10" s="201">
        <v>-8.5369092763585392</v>
      </c>
    </row>
    <row r="11" spans="1:9" ht="13.2" x14ac:dyDescent="0.25">
      <c r="A11" s="90"/>
      <c r="B11" s="162"/>
      <c r="C11" s="163" t="s">
        <v>116</v>
      </c>
      <c r="D11" s="90"/>
      <c r="E11" s="184">
        <v>13524532.529130001</v>
      </c>
      <c r="F11"/>
      <c r="G11" s="184">
        <v>12075763.29249</v>
      </c>
      <c r="H11"/>
      <c r="I11" s="201">
        <v>11.997330533474425</v>
      </c>
    </row>
    <row r="12" spans="1:9" ht="19.5" customHeight="1" x14ac:dyDescent="0.25">
      <c r="A12" s="90"/>
      <c r="B12" s="285" t="s">
        <v>117</v>
      </c>
      <c r="C12" s="286"/>
      <c r="D12" s="90"/>
      <c r="E12" s="183">
        <v>569258.51404999755</v>
      </c>
      <c r="F12"/>
      <c r="G12" s="183">
        <v>728665.79376999661</v>
      </c>
      <c r="H12"/>
      <c r="I12" s="201">
        <v>-21.876597074119818</v>
      </c>
    </row>
    <row r="13" spans="1:9" ht="19.5" customHeight="1" x14ac:dyDescent="0.25">
      <c r="A13" s="90"/>
      <c r="B13" s="285" t="s">
        <v>118</v>
      </c>
      <c r="C13" s="286"/>
      <c r="D13" s="90"/>
      <c r="E13" s="185">
        <v>18516.475809999996</v>
      </c>
      <c r="F13"/>
      <c r="G13" s="185">
        <v>28684.498509999998</v>
      </c>
      <c r="H13"/>
      <c r="I13" s="201">
        <v>-35.447796643386397</v>
      </c>
    </row>
    <row r="14" spans="1:9" ht="19.5" customHeight="1" x14ac:dyDescent="0.25">
      <c r="A14" s="90"/>
      <c r="B14" s="285" t="s">
        <v>119</v>
      </c>
      <c r="C14" s="286"/>
      <c r="D14" s="90"/>
      <c r="E14" s="185">
        <v>378611.17850000004</v>
      </c>
      <c r="F14"/>
      <c r="G14" s="185">
        <v>331691.91621</v>
      </c>
      <c r="H14"/>
      <c r="I14" s="226">
        <v>14.145434361534036</v>
      </c>
    </row>
    <row r="15" spans="1:9" ht="13.2" x14ac:dyDescent="0.25">
      <c r="A15" s="90"/>
      <c r="B15" s="161"/>
      <c r="C15" s="163" t="s">
        <v>120</v>
      </c>
      <c r="D15" s="90"/>
      <c r="E15" s="184">
        <v>192636.35058999999</v>
      </c>
      <c r="F15"/>
      <c r="G15" s="184">
        <v>166822.17024000001</v>
      </c>
      <c r="H15"/>
      <c r="I15" s="201">
        <v>15.474070570393739</v>
      </c>
    </row>
    <row r="16" spans="1:9" ht="13.2" x14ac:dyDescent="0.25">
      <c r="A16" s="90"/>
      <c r="B16" s="161"/>
      <c r="C16" s="163" t="s">
        <v>130</v>
      </c>
      <c r="D16" s="90"/>
      <c r="E16" s="184">
        <v>185974.82791000002</v>
      </c>
      <c r="F16"/>
      <c r="G16" s="184">
        <v>164869.74596999999</v>
      </c>
      <c r="H16"/>
      <c r="I16" s="201">
        <v>12.801064146626606</v>
      </c>
    </row>
    <row r="17" spans="1:15" ht="19.5" customHeight="1" x14ac:dyDescent="0.25">
      <c r="A17" s="90"/>
      <c r="B17" s="287" t="s">
        <v>160</v>
      </c>
      <c r="C17" s="288"/>
      <c r="D17" s="90"/>
      <c r="E17" s="183">
        <v>209163.81135999749</v>
      </c>
      <c r="F17"/>
      <c r="G17" s="183">
        <v>425658.37606999656</v>
      </c>
      <c r="H17"/>
      <c r="I17" s="226">
        <v>-50.861107611423591</v>
      </c>
    </row>
    <row r="18" spans="1:15" ht="19.5" customHeight="1" x14ac:dyDescent="0.25">
      <c r="A18" s="90"/>
      <c r="B18" s="285" t="s">
        <v>121</v>
      </c>
      <c r="C18" s="286"/>
      <c r="D18" s="90"/>
      <c r="E18" s="183">
        <v>-71856.93578</v>
      </c>
      <c r="F18"/>
      <c r="G18" s="183">
        <v>-82558.821349999984</v>
      </c>
      <c r="H18"/>
      <c r="I18" s="226" t="s">
        <v>173</v>
      </c>
    </row>
    <row r="19" spans="1:15" ht="13.2" x14ac:dyDescent="0.25">
      <c r="A19" s="90"/>
      <c r="B19" s="161"/>
      <c r="C19" s="163" t="s">
        <v>122</v>
      </c>
      <c r="D19" s="90"/>
      <c r="E19" s="184">
        <v>58899.937599999997</v>
      </c>
      <c r="F19"/>
      <c r="G19" s="184">
        <v>52364.481339999998</v>
      </c>
      <c r="H19"/>
      <c r="I19" s="201">
        <v>12.480704654679187</v>
      </c>
    </row>
    <row r="20" spans="1:15" ht="13.2" x14ac:dyDescent="0.25">
      <c r="A20" s="90"/>
      <c r="B20" s="161"/>
      <c r="C20" s="163" t="s">
        <v>123</v>
      </c>
      <c r="D20" s="90"/>
      <c r="E20" s="184">
        <v>130756.87337999999</v>
      </c>
      <c r="F20"/>
      <c r="G20" s="184">
        <v>134923.30268999998</v>
      </c>
      <c r="H20"/>
      <c r="I20" s="201">
        <v>-3.0879983123247357</v>
      </c>
    </row>
    <row r="21" spans="1:15" ht="19.5" customHeight="1" x14ac:dyDescent="0.25">
      <c r="A21" s="90"/>
      <c r="B21" s="285" t="s">
        <v>124</v>
      </c>
      <c r="C21" s="286"/>
      <c r="D21" s="90"/>
      <c r="E21" s="183">
        <v>-66660.714319999999</v>
      </c>
      <c r="F21"/>
      <c r="G21" s="183">
        <v>-45698.214319999999</v>
      </c>
      <c r="H21"/>
      <c r="I21" s="226">
        <v>45.871595448371117</v>
      </c>
    </row>
    <row r="22" spans="1:15" ht="13.2" x14ac:dyDescent="0.25">
      <c r="A22" s="90"/>
      <c r="B22" s="161"/>
      <c r="C22" s="163" t="s">
        <v>125</v>
      </c>
      <c r="D22" s="90"/>
      <c r="E22" s="184">
        <v>187288</v>
      </c>
      <c r="F22"/>
      <c r="G22" s="184">
        <v>210488</v>
      </c>
      <c r="H22"/>
      <c r="I22" s="201">
        <v>-11.022006005092921</v>
      </c>
    </row>
    <row r="23" spans="1:15" ht="13.2" x14ac:dyDescent="0.25">
      <c r="A23" s="90"/>
      <c r="B23" s="161"/>
      <c r="C23" s="163" t="s">
        <v>131</v>
      </c>
      <c r="D23" s="90"/>
      <c r="E23" s="186">
        <v>253948.71432</v>
      </c>
      <c r="F23"/>
      <c r="G23" s="186">
        <v>256186.21432</v>
      </c>
      <c r="H23"/>
      <c r="I23" s="226">
        <v>-0.87338813524335812</v>
      </c>
    </row>
    <row r="24" spans="1:15" ht="19.5" customHeight="1" x14ac:dyDescent="0.25">
      <c r="A24" s="90"/>
      <c r="B24" s="285" t="s">
        <v>126</v>
      </c>
      <c r="C24" s="286"/>
      <c r="D24" s="90"/>
      <c r="E24" s="183">
        <v>70646.161259997491</v>
      </c>
      <c r="F24"/>
      <c r="G24" s="183">
        <v>297401.34039999661</v>
      </c>
      <c r="H24"/>
      <c r="I24" s="226">
        <v>-76.245513498701669</v>
      </c>
    </row>
    <row r="25" spans="1:15" ht="13.2" x14ac:dyDescent="0.25">
      <c r="A25" s="90"/>
      <c r="B25" s="161"/>
      <c r="C25" s="163" t="s">
        <v>127</v>
      </c>
      <c r="D25" s="90"/>
      <c r="E25" s="184">
        <v>425957.878800001</v>
      </c>
      <c r="F25"/>
      <c r="G25" s="184">
        <v>385754.8379800003</v>
      </c>
      <c r="H25"/>
      <c r="I25" s="201">
        <v>10.421914869693749</v>
      </c>
    </row>
    <row r="26" spans="1:15" ht="13.2" x14ac:dyDescent="0.25">
      <c r="A26" s="90"/>
      <c r="B26" s="161"/>
      <c r="C26" s="163" t="s">
        <v>128</v>
      </c>
      <c r="D26" s="90"/>
      <c r="E26" s="184">
        <v>408191.52376999706</v>
      </c>
      <c r="F26"/>
      <c r="G26" s="184">
        <v>969311.98120999523</v>
      </c>
      <c r="H26"/>
      <c r="I26" s="201">
        <v>-57.888530041643527</v>
      </c>
    </row>
    <row r="27" spans="1:15" ht="30" customHeight="1" x14ac:dyDescent="0.25">
      <c r="A27" s="90"/>
      <c r="B27" s="291" t="s">
        <v>139</v>
      </c>
      <c r="C27" s="292"/>
      <c r="D27" s="90"/>
      <c r="E27" s="187">
        <v>88412.516290001455</v>
      </c>
      <c r="F27"/>
      <c r="G27" s="187">
        <v>-286155.80282999831</v>
      </c>
      <c r="H27"/>
      <c r="I27" s="251" t="s">
        <v>173</v>
      </c>
    </row>
    <row r="28" spans="1:15" ht="19.95" customHeight="1" x14ac:dyDescent="0.2">
      <c r="B28" s="289"/>
      <c r="C28" s="290"/>
      <c r="D28" s="290"/>
      <c r="E28" s="290"/>
      <c r="F28" s="290"/>
      <c r="G28" s="290"/>
      <c r="H28" s="290"/>
      <c r="I28" s="290"/>
      <c r="O28" s="164"/>
    </row>
    <row r="29" spans="1:15" ht="17.25" customHeight="1" x14ac:dyDescent="0.2">
      <c r="C29" s="212" t="s">
        <v>149</v>
      </c>
      <c r="O29" s="164"/>
    </row>
    <row r="30" spans="1:15" x14ac:dyDescent="0.2">
      <c r="O30" s="164"/>
    </row>
    <row r="31" spans="1:15" x14ac:dyDescent="0.2">
      <c r="O31" s="164"/>
    </row>
    <row r="32" spans="1:15" x14ac:dyDescent="0.2">
      <c r="O32" s="164"/>
    </row>
    <row r="33" spans="15:15" x14ac:dyDescent="0.2">
      <c r="O33" s="164"/>
    </row>
    <row r="34" spans="15:15" x14ac:dyDescent="0.2">
      <c r="O34" s="164"/>
    </row>
    <row r="35" spans="15:15" x14ac:dyDescent="0.2">
      <c r="O35" s="164"/>
    </row>
    <row r="36" spans="15:15" x14ac:dyDescent="0.2">
      <c r="O36" s="164"/>
    </row>
    <row r="37" spans="15:15" x14ac:dyDescent="0.2">
      <c r="O37" s="164"/>
    </row>
    <row r="38" spans="15:15" x14ac:dyDescent="0.2">
      <c r="O38" s="164"/>
    </row>
    <row r="39" spans="15:15" x14ac:dyDescent="0.2">
      <c r="O39" s="164"/>
    </row>
    <row r="40" spans="15:15" x14ac:dyDescent="0.2">
      <c r="O40" s="164"/>
    </row>
    <row r="41" spans="15:15" x14ac:dyDescent="0.2">
      <c r="O41" s="164"/>
    </row>
    <row r="42" spans="15:15" x14ac:dyDescent="0.2">
      <c r="O42" s="164"/>
    </row>
    <row r="43" spans="15:15" x14ac:dyDescent="0.2">
      <c r="O43" s="164"/>
    </row>
    <row r="44" spans="15:15" x14ac:dyDescent="0.2">
      <c r="O44" s="164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2018-05-22T10:09:27Z</dcterms:modified>
</cp:coreProperties>
</file>